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ookkeeper\Desktop\Desktop Items\BOOKKEEPER\BKKPR SCANS\2026 Audit Prep\Financials\FY26 March\"/>
    </mc:Choice>
  </mc:AlternateContent>
  <xr:revisionPtr revIDLastSave="0" documentId="8_{D4C8B663-0EB4-4C89-8280-CAA579D66481}" xr6:coauthVersionLast="47" xr6:coauthVersionMax="47" xr10:uidLastSave="{00000000-0000-0000-0000-000000000000}"/>
  <bookViews>
    <workbookView xWindow="2340" yWindow="2340" windowWidth="21600" windowHeight="11295" firstSheet="2" activeTab="6" xr2:uid="{18BB7392-F26F-448E-A301-41C6FAB019F1}"/>
  </bookViews>
  <sheets>
    <sheet name="QuickBooks Desktop Export Tips" sheetId="7" r:id="rId1"/>
    <sheet name="P&amp;L" sheetId="1" r:id="rId2"/>
    <sheet name="Budget vs. Actual" sheetId="2" r:id="rId3"/>
    <sheet name="Expenses by Vendor" sheetId="3" r:id="rId4"/>
    <sheet name="Transaction List" sheetId="4" r:id="rId5"/>
    <sheet name="Unpaid Bills" sheetId="5" r:id="rId6"/>
    <sheet name="Check Register" sheetId="6" r:id="rId7"/>
  </sheets>
  <definedNames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2">'Budget vs. Actual'!$A:$F,'Budget vs. Actual'!$1:$2</definedName>
    <definedName name="_xlnm.Print_Titles" localSheetId="6">'Check Register'!$A:$A,'Check Register'!$1:$1</definedName>
    <definedName name="_xlnm.Print_Titles" localSheetId="3">'Expenses by Vendor'!$A:$B,'Expenses by Vendor'!$1:$1</definedName>
    <definedName name="_xlnm.Print_Titles" localSheetId="1">'P&amp;L'!$A:$F,'P&amp;L'!$1:$1</definedName>
    <definedName name="_xlnm.Print_Titles" localSheetId="4">'Transaction List'!$A:$A,'Transaction List'!$1:$1</definedName>
    <definedName name="_xlnm.Print_Titles" localSheetId="5">'Unpaid Bills'!$A:$B,'Unpaid Bills'!$1:$1</definedName>
    <definedName name="QB_COLUMN_1" localSheetId="4" hidden="1">'Transaction List'!#REF!</definedName>
    <definedName name="QB_COLUMN_1" localSheetId="5" hidden="1">'Unpaid Bills'!$C$1</definedName>
    <definedName name="QB_COLUMN_13" localSheetId="5" hidden="1">'Unpaid Bills'!$G$1</definedName>
    <definedName name="QB_COLUMN_16" localSheetId="4" hidden="1">'Transaction List'!$E$1</definedName>
    <definedName name="QB_COLUMN_19" localSheetId="4" hidden="1">'Transaction List'!#REF!</definedName>
    <definedName name="QB_COLUMN_20" localSheetId="4" hidden="1">'Transaction List'!#REF!</definedName>
    <definedName name="QB_COLUMN_24" localSheetId="5" hidden="1">'Unpaid Bills'!$H$1</definedName>
    <definedName name="QB_COLUMN_25" localSheetId="5" hidden="1">'Unpaid Bills'!$I$1</definedName>
    <definedName name="QB_COLUMN_28" localSheetId="4" hidden="1">'Transaction List'!#REF!</definedName>
    <definedName name="QB_COLUMN_29" localSheetId="3" hidden="1">'Expenses by Vendor'!$C$1</definedName>
    <definedName name="QB_COLUMN_29" localSheetId="1" hidden="1">'P&amp;L'!$G$1</definedName>
    <definedName name="QB_COLUMN_29" localSheetId="4" hidden="1">'Transaction List'!$F$1</definedName>
    <definedName name="QB_COLUMN_290" localSheetId="2" hidden="1">'Budget vs. Actual'!$M$1</definedName>
    <definedName name="QB_COLUMN_3" localSheetId="4" hidden="1">'Transaction List'!$B$1</definedName>
    <definedName name="QB_COLUMN_3" localSheetId="5" hidden="1">'Unpaid Bills'!$D$1</definedName>
    <definedName name="QB_COLUMN_4" localSheetId="4" hidden="1">'Transaction List'!$C$1</definedName>
    <definedName name="QB_COLUMN_4" localSheetId="5" hidden="1">'Unpaid Bills'!$E$1</definedName>
    <definedName name="QB_COLUMN_5" localSheetId="4" hidden="1">'Transaction List'!$D$1</definedName>
    <definedName name="QB_COLUMN_5" localSheetId="5" hidden="1">'Unpaid Bills'!$F$1</definedName>
    <definedName name="QB_COLUMN_59201" localSheetId="2" hidden="1">'Budget vs. Actual'!$G$2</definedName>
    <definedName name="QB_COLUMN_59202" localSheetId="2" hidden="1">'Budget vs. Actual'!$H$2</definedName>
    <definedName name="QB_COLUMN_59203" localSheetId="2" hidden="1">'Budget vs. Actual'!$I$2</definedName>
    <definedName name="QB_COLUMN_59204" localSheetId="2" hidden="1">'Budget vs. Actual'!$J$2</definedName>
    <definedName name="QB_COLUMN_59205" localSheetId="2" hidden="1">'Budget vs. Actual'!$K$2</definedName>
    <definedName name="QB_COLUMN_59206" localSheetId="2" hidden="1">'Budget vs. Actual'!$L$2</definedName>
    <definedName name="QB_COLUMN_59300" localSheetId="2" hidden="1">'Budget vs. Actual'!$M$2</definedName>
    <definedName name="QB_COLUMN_63620" localSheetId="2" hidden="1">'Budget vs. Actual'!$O$2</definedName>
    <definedName name="QB_COLUMN_63621" localSheetId="2" hidden="1">'Budget vs. Actual'!#REF!</definedName>
    <definedName name="QB_COLUMN_63622" localSheetId="2" hidden="1">'Budget vs. Actual'!#REF!</definedName>
    <definedName name="QB_COLUMN_63623" localSheetId="2" hidden="1">'Budget vs. Actual'!#REF!</definedName>
    <definedName name="QB_COLUMN_63624" localSheetId="2" hidden="1">'Budget vs. Actual'!#REF!</definedName>
    <definedName name="QB_COLUMN_63625" localSheetId="2" hidden="1">'Budget vs. Actual'!#REF!</definedName>
    <definedName name="QB_COLUMN_63626" localSheetId="2" hidden="1">'Budget vs. Actual'!#REF!</definedName>
    <definedName name="QB_COLUMN_64430" localSheetId="2" hidden="1">'Budget vs. Actual'!$P$2</definedName>
    <definedName name="QB_COLUMN_64431" localSheetId="2" hidden="1">'Budget vs. Actual'!#REF!</definedName>
    <definedName name="QB_COLUMN_64432" localSheetId="2" hidden="1">'Budget vs. Actual'!#REF!</definedName>
    <definedName name="QB_COLUMN_64433" localSheetId="2" hidden="1">'Budget vs. Actual'!#REF!</definedName>
    <definedName name="QB_COLUMN_64434" localSheetId="2" hidden="1">'Budget vs. Actual'!#REF!</definedName>
    <definedName name="QB_COLUMN_64435" localSheetId="2" hidden="1">'Budget vs. Actual'!#REF!</definedName>
    <definedName name="QB_COLUMN_64436" localSheetId="2" hidden="1">'Budget vs. Actual'!#REF!</definedName>
    <definedName name="QB_COLUMN_76211" localSheetId="2" hidden="1">'Budget vs. Actual'!#REF!</definedName>
    <definedName name="QB_COLUMN_76212" localSheetId="2" hidden="1">'Budget vs. Actual'!#REF!</definedName>
    <definedName name="QB_COLUMN_76213" localSheetId="2" hidden="1">'Budget vs. Actual'!#REF!</definedName>
    <definedName name="QB_COLUMN_76214" localSheetId="2" hidden="1">'Budget vs. Actual'!#REF!</definedName>
    <definedName name="QB_COLUMN_76215" localSheetId="2" hidden="1">'Budget vs. Actual'!#REF!</definedName>
    <definedName name="QB_COLUMN_76216" localSheetId="2" hidden="1">'Budget vs. Actual'!#REF!</definedName>
    <definedName name="QB_COLUMN_76310" localSheetId="2" hidden="1">'Budget vs. Actual'!$N$2</definedName>
    <definedName name="QB_COLUMN_8" localSheetId="4" hidden="1">'Transaction List'!#REF!</definedName>
    <definedName name="QB_DATA_0" localSheetId="2" hidden="1">'Budget vs. Actual'!$5:$5,'Budget vs. Actual'!$6:$6,'Budget vs. Actual'!$7:$7,'Budget vs. Actual'!$8:$8,'Budget vs. Actual'!$12:$12,'Budget vs. Actual'!$13:$13,'Budget vs. Actual'!$14:$14,'Budget vs. Actual'!$15:$15,'Budget vs. Actual'!$16:$16,'Budget vs. Actual'!$17:$17,'Budget vs. Actual'!$18:$18,'Budget vs. Actual'!$19:$19,'Budget vs. Actual'!$21:$21,'Budget vs. Actual'!$22:$22,'Budget vs. Actual'!$23:$23,'Budget vs. Actual'!$24:$24</definedName>
    <definedName name="QB_DATA_0" localSheetId="3" hidden="1">'Expenses by Vendor'!$2:$2,'Expenses by Vendor'!$3:$3,'Expenses by Vendor'!$4:$4,'Expenses by Vendor'!$5:$5,'Expenses by Vendor'!$6:$6,'Expenses by Vendor'!$7:$7,'Expenses by Vendor'!$8:$8,'Expenses by Vendor'!$9:$9,'Expenses by Vendor'!$10:$10,'Expenses by Vendor'!$11:$11,'Expenses by Vendor'!$12:$12,'Expenses by Vendor'!$13:$13,'Expenses by Vendor'!$14:$14,'Expenses by Vendor'!$15:$15,'Expenses by Vendor'!$16:$16,'Expenses by Vendor'!$17:$17</definedName>
    <definedName name="QB_DATA_0" localSheetId="1" hidden="1">'P&amp;L'!$4:$4,'P&amp;L'!$5:$5,'P&amp;L'!$6:$6,'P&amp;L'!$7:$7,'P&amp;L'!$11:$11,'P&amp;L'!$12:$12,'P&amp;L'!$13:$13,'P&amp;L'!$14:$14,'P&amp;L'!$16:$16,'P&amp;L'!$17:$17,'P&amp;L'!$18:$18,'P&amp;L'!$20:$20,'P&amp;L'!$21:$21,'P&amp;L'!$22:$22,'P&amp;L'!$23:$23,'P&amp;L'!$24:$24</definedName>
    <definedName name="QB_DATA_0" localSheetId="4" hidden="1">'Transaction List'!$3:$3,'Transaction List'!$4:$4,'Transaction List'!$6:$6,'Transaction List'!$8:$8,'Transaction List'!$10:$10,'Transaction List'!$11:$11,'Transaction List'!$13:$13,'Transaction List'!$15:$15,'Transaction List'!$17:$17,'Transaction List'!$18:$18,'Transaction List'!$20:$20,'Transaction List'!$22:$22,'Transaction List'!$23:$23,'Transaction List'!$25:$25,'Transaction List'!$26:$26,'Transaction List'!$28:$28</definedName>
    <definedName name="QB_DATA_0" localSheetId="5" hidden="1">'Unpaid Bills'!#REF!,'Unpaid Bills'!$3:$3,'Unpaid Bills'!$6:$6,'Unpaid Bills'!#REF!,'Unpaid Bills'!$9:$9,'Unpaid Bills'!$10:$10,'Unpaid Bills'!$11:$11,'Unpaid Bills'!$14:$14,'Unpaid Bills'!$17:$17,'Unpaid Bills'!#REF!,'Unpaid Bills'!$20:$20,'Unpaid Bills'!$23:$23,'Unpaid Bills'!$24:$24,'Unpaid Bills'!$25:$25,'Unpaid Bills'!#REF!,'Unpaid Bills'!#REF!</definedName>
    <definedName name="QB_DATA_1" localSheetId="2" hidden="1">'Budget vs. Actual'!$26:$26,'Budget vs. Actual'!$27:$27,'Budget vs. Actual'!$28:$28,'Budget vs. Actual'!$29:$29,'Budget vs. Actual'!$30:$30,'Budget vs. Actual'!$31:$31,'Budget vs. Actual'!$32:$32,'Budget vs. Actual'!$33:$33,'Budget vs. Actual'!$34:$34,'Budget vs. Actual'!$35:$35,'Budget vs. Actual'!$36:$36,'Budget vs. Actual'!$37:$37,'Budget vs. Actual'!$38:$38,'Budget vs. Actual'!$39:$39,'Budget vs. Actual'!$40:$40,'Budget vs. Actual'!$41:$41</definedName>
    <definedName name="QB_DATA_1" localSheetId="1" hidden="1">'P&amp;L'!$25:$25,'P&amp;L'!$26:$26,'P&amp;L'!$27:$27,'P&amp;L'!$28:$28,'P&amp;L'!$29:$29,'P&amp;L'!$30:$30,'P&amp;L'!$31:$31,'P&amp;L'!$32:$32,'P&amp;L'!$33:$33,'P&amp;L'!$34:$34,'P&amp;L'!$35:$35,'P&amp;L'!$36:$36,'P&amp;L'!$41:$41</definedName>
    <definedName name="QB_DATA_1" localSheetId="4" hidden="1">'Transaction List'!$29:$29,'Transaction List'!$30:$30,'Transaction List'!$31:$31,'Transaction List'!$33:$33,'Transaction List'!$35:$35,'Transaction List'!$37:$37,'Transaction List'!$38:$38,'Transaction List'!$39:$39,'Transaction List'!$40:$40,'Transaction List'!$42:$42,'Transaction List'!$44:$44,'Transaction List'!$46:$46,'Transaction List'!$47:$47,'Transaction List'!$49:$49,'Transaction List'!$51:$51,'Transaction List'!$52:$52</definedName>
    <definedName name="QB_DATA_1" localSheetId="5" hidden="1">'Unpaid Bills'!$28:$28</definedName>
    <definedName name="QB_DATA_2" localSheetId="2" hidden="1">'Budget vs. Actual'!$42:$42,'Budget vs. Actual'!$43:$43,'Budget vs. Actual'!$44:$44,'Budget vs. Actual'!$45:$45,'Budget vs. Actual'!$46:$46,'Budget vs. Actual'!$47:$47,'Budget vs. Actual'!$48:$48,'Budget vs. Actual'!$49:$49,'Budget vs. Actual'!$50:$50,'Budget vs. Actual'!$51:$51,'Budget vs. Actual'!$52:$52,'Budget vs. Actual'!$53:$53,'Budget vs. Actual'!$54:$54,'Budget vs. Actual'!$55:$55,'Budget vs. Actual'!$56:$56,'Budget vs. Actual'!$57:$57</definedName>
    <definedName name="QB_DATA_2" localSheetId="4" hidden="1">'Transaction List'!$54:$54,'Transaction List'!$55:$55,'Transaction List'!$57:$57,'Transaction List'!$58:$58</definedName>
    <definedName name="QB_DATA_3" localSheetId="2" hidden="1">'Budget vs. Actual'!$58:$58,'Budget vs. Actual'!$59:$59,'Budget vs. Actual'!$64:$64</definedName>
    <definedName name="QB_FORMULA_0" localSheetId="2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Actual'!$M$5,'Budget vs. Actual'!$N$5,'Budget vs. Actual'!$O$5,'Budget vs. Actual'!$P$5</definedName>
    <definedName name="QB_FORMULA_0" localSheetId="3" hidden="1">'Expenses by Vendor'!$C$18</definedName>
    <definedName name="QB_FORMULA_0" localSheetId="1" hidden="1">'P&amp;L'!$G$8,'P&amp;L'!$G$9,'P&amp;L'!$G$19,'P&amp;L'!$G$37,'P&amp;L'!$G$38,'P&amp;L'!$G$42,'P&amp;L'!$G$43,'P&amp;L'!$G$44</definedName>
    <definedName name="QB_FORMULA_0" localSheetId="5" hidden="1">'Unpaid Bills'!#REF!,'Unpaid Bills'!$I$4,'Unpaid Bills'!$I$7,'Unpaid Bills'!#REF!,'Unpaid Bills'!$I$12,'Unpaid Bills'!$I$15,'Unpaid Bills'!$I$18,'Unpaid Bills'!#REF!,'Unpaid Bills'!$I$21,'Unpaid Bills'!$I$26,'Unpaid Bills'!#REF!,'Unpaid Bills'!$I$29,'Unpaid Bills'!$I$30</definedName>
    <definedName name="QB_FORMULA_1" localSheetId="2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Actual'!$M$6,'Budget vs. Actual'!$N$6,'Budget vs. Actual'!$O$6,'Budget vs. Actual'!$P$6</definedName>
    <definedName name="QB_FORMULA_10" localSheetId="2" hidden="1">'Budget vs. Actual'!$N$15,'Budget vs. Actual'!$O$15,'Budget vs. Actual'!$P$15,'Budget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Actual'!$M$16</definedName>
    <definedName name="QB_FORMULA_11" localSheetId="2" hidden="1">'Budget vs. Actual'!$N$16,'Budget vs. Actual'!$O$16,'Budget vs. Actual'!$P$16,'Budget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Actual'!$M$17</definedName>
    <definedName name="QB_FORMULA_12" localSheetId="2" hidden="1">'Budget vs. Actual'!$N$17,'Budget vs. Actual'!$O$17,'Budget vs. Actual'!$P$17,'Budget vs. Actual'!$M$18,'Budget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</definedName>
    <definedName name="QB_FORMULA_13" localSheetId="2" hidden="1">'Budget vs. Actual'!$M$19,'Budget vs. Actual'!$N$19,'Budget vs. Actual'!$O$19,'Budget vs. Actual'!$P$19,'Budget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</definedName>
    <definedName name="QB_FORMULA_14" localSheetId="2" hidden="1">'Budget vs. Actual'!$M$21,'Budget vs. Actual'!$N$21,'Budget vs. Actual'!$O$21,'Budget vs. Actual'!$P$21,'Budget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</definedName>
    <definedName name="QB_FORMULA_15" localSheetId="2" hidden="1">'Budget vs. Actual'!$M$22,'Budget vs. Actual'!$N$22,'Budget vs. Actual'!$O$22,'Budget vs. Actual'!$P$22,'Budget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</definedName>
    <definedName name="QB_FORMULA_16" localSheetId="2" hidden="1">'Budget vs. Actual'!$M$23,'Budget vs. Actual'!$N$23,'Budget vs. Actual'!$O$23,'Budget vs. Actual'!$P$23,'Budget vs. Actual'!$M$24,'Budget vs. Actual'!$G$25,'Budget vs. Actual'!#REF!,'Budget vs. Actual'!#REF!,'Budget vs. Actual'!#REF!,'Budget vs. Actual'!$H$25,'Budget vs. Actual'!#REF!,'Budget vs. Actual'!#REF!,'Budget vs. Actual'!#REF!,'Budget vs. Actual'!$I$25,'Budget vs. Actual'!#REF!,'Budget vs. Actual'!#REF!</definedName>
    <definedName name="QB_FORMULA_17" localSheetId="2" hidden="1">'Budget vs. Actual'!#REF!,'Budget vs. Actual'!$J$25,'Budget vs. Actual'!#REF!,'Budget vs. Actual'!#REF!,'Budget vs. Actual'!#REF!,'Budget vs. Actual'!$K$25,'Budget vs. Actual'!#REF!,'Budget vs. Actual'!#REF!,'Budget vs. Actual'!#REF!,'Budget vs. Actual'!$L$25,'Budget vs. Actual'!#REF!,'Budget vs. Actual'!#REF!,'Budget vs. Actual'!#REF!,'Budget vs. Actual'!$M$25,'Budget vs. Actual'!$N$25,'Budget vs. Actual'!$O$25</definedName>
    <definedName name="QB_FORMULA_18" localSheetId="2" hidden="1">'Budget vs. Actual'!$P$25,'Budget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Actual'!$M$26,'Budget vs. Actual'!$N$26,'Budget vs. Actual'!$O$26</definedName>
    <definedName name="QB_FORMULA_19" localSheetId="2" hidden="1">'Budget vs. Actual'!$P$26,'Budget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Actual'!$M$27,'Budget vs. Actual'!$N$27,'Budget vs. Actual'!$O$27</definedName>
    <definedName name="QB_FORMULA_2" localSheetId="2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Actual'!$M$7,'Budget vs. Actual'!$N$7,'Budget vs. Actual'!$O$7,'Budget vs. Actual'!$P$7</definedName>
    <definedName name="QB_FORMULA_20" localSheetId="2" hidden="1">'Budget vs. Actual'!$P$27,'Budget vs. Actual'!$M$28,'Budget vs. Actual'!$M$29,'Budget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Actual'!$M$30</definedName>
    <definedName name="QB_FORMULA_21" localSheetId="2" hidden="1">'Budget vs. Actual'!$N$30,'Budget vs. Actual'!$O$30,'Budget vs. Actual'!$P$30,'Budget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Actual'!$M$31</definedName>
    <definedName name="QB_FORMULA_22" localSheetId="2" hidden="1">'Budget vs. Actual'!$N$31,'Budget vs. Actual'!$O$31,'Budget vs. Actual'!$P$31,'Budget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Actual'!$M$32</definedName>
    <definedName name="QB_FORMULA_23" localSheetId="2" hidden="1">'Budget vs. Actual'!$N$32,'Budget vs. Actual'!$O$32,'Budget vs. Actual'!$P$32,'Budget vs. Actual'!$M$33,'Budget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</definedName>
    <definedName name="QB_FORMULA_24" localSheetId="2" hidden="1">'Budget vs. Actual'!$M$34,'Budget vs. Actual'!$N$34,'Budget vs. Actual'!$O$34,'Budget vs. Actual'!$P$34,'Budget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</definedName>
    <definedName name="QB_FORMULA_25" localSheetId="2" hidden="1">'Budget vs. Actual'!$M$35,'Budget vs. Actual'!$N$35,'Budget vs. Actual'!$O$35,'Budget vs. Actual'!$P$35,'Budget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</definedName>
    <definedName name="QB_FORMULA_26" localSheetId="2" hidden="1">'Budget vs. Actual'!$M$36,'Budget vs. Actual'!$N$36,'Budget vs. Actual'!$O$36,'Budget vs. Actual'!$P$36,'Budget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</definedName>
    <definedName name="QB_FORMULA_27" localSheetId="2" hidden="1">'Budget vs. Actual'!$M$37,'Budget vs. Actual'!$N$37,'Budget vs. Actual'!$O$37,'Budget vs. Actual'!$P$37,'Budget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</definedName>
    <definedName name="QB_FORMULA_28" localSheetId="2" hidden="1">'Budget vs. Actual'!$M$38,'Budget vs. Actual'!$N$38,'Budget vs. Actual'!$O$38,'Budget vs. Actual'!$P$38,'Budget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</definedName>
    <definedName name="QB_FORMULA_29" localSheetId="2" hidden="1">'Budget vs. Actual'!$M$39,'Budget vs. Actual'!$N$39,'Budget vs. Actual'!$O$39,'Budget vs. Actual'!$P$39,'Budget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</definedName>
    <definedName name="QB_FORMULA_3" localSheetId="2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Actual'!$M$8,'Budget vs. Actual'!$N$8,'Budget vs. Actual'!$O$8,'Budget vs. Actual'!$P$8</definedName>
    <definedName name="QB_FORMULA_30" localSheetId="2" hidden="1">'Budget vs. Actual'!$M$40,'Budget vs. Actual'!$N$40,'Budget vs. Actual'!$O$40,'Budget vs. Actual'!$P$40,'Budget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</definedName>
    <definedName name="QB_FORMULA_31" localSheetId="2" hidden="1">'Budget vs. Actual'!$M$41,'Budget vs. Actual'!$N$41,'Budget vs. Actual'!$O$41,'Budget vs. Actual'!$P$41,'Budget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</definedName>
    <definedName name="QB_FORMULA_32" localSheetId="2" hidden="1">'Budget vs. Actual'!$M$42,'Budget vs. Actual'!$N$42,'Budget vs. Actual'!$O$42,'Budget vs. Actual'!$P$42,'Budget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</definedName>
    <definedName name="QB_FORMULA_33" localSheetId="2" hidden="1">'Budget vs. Actual'!$M$43,'Budget vs. Actual'!$N$43,'Budget vs. Actual'!$O$43,'Budget vs. Actual'!$P$43,'Budget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</definedName>
    <definedName name="QB_FORMULA_34" localSheetId="2" hidden="1">'Budget vs. Actual'!$M$44,'Budget vs. Actual'!$N$44,'Budget vs. Actual'!$O$44,'Budget vs. Actual'!$P$44,'Budget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</definedName>
    <definedName name="QB_FORMULA_35" localSheetId="2" hidden="1">'Budget vs. Actual'!$M$45,'Budget vs. Actual'!$N$45,'Budget vs. Actual'!$O$45,'Budget vs. Actual'!$P$45,'Budget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</definedName>
    <definedName name="QB_FORMULA_36" localSheetId="2" hidden="1">'Budget vs. Actual'!$M$46,'Budget vs. Actual'!$N$46,'Budget vs. Actual'!$O$46,'Budget vs. Actual'!$P$46,'Budget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</definedName>
    <definedName name="QB_FORMULA_37" localSheetId="2" hidden="1">'Budget vs. Actual'!$M$47,'Budget vs. Actual'!$N$47,'Budget vs. Actual'!$O$47,'Budget vs. Actual'!$P$47,'Budget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</definedName>
    <definedName name="QB_FORMULA_38" localSheetId="2" hidden="1">'Budget vs. Actual'!$M$48,'Budget vs. Actual'!$N$48,'Budget vs. Actual'!$O$48,'Budget vs. Actual'!$P$48,'Budget vs. Actual'!$M$49,'Budget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</definedName>
    <definedName name="QB_FORMULA_39" localSheetId="2" hidden="1">'Budget vs. Actual'!#REF!,'Budget vs. Actual'!$M$50,'Budget vs. Actual'!$N$50,'Budget vs. Actual'!$O$50,'Budget vs. Actual'!$P$50,'Budget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</definedName>
    <definedName name="QB_FORMULA_4" localSheetId="2" hidden="1">'Budget vs. Actual'!$G$9,'Budget vs. Actual'!#REF!,'Budget vs. Actual'!#REF!,'Budget vs. Actual'!#REF!,'Budget vs. Actual'!$H$9,'Budget vs. Actual'!#REF!,'Budget vs. Actual'!#REF!,'Budget vs. Actual'!#REF!,'Budget vs. Actual'!$I$9,'Budget vs. Actual'!#REF!,'Budget vs. Actual'!#REF!,'Budget vs. Actual'!#REF!,'Budget vs. Actual'!$J$9,'Budget vs. Actual'!#REF!,'Budget vs. Actual'!#REF!,'Budget vs. Actual'!#REF!</definedName>
    <definedName name="QB_FORMULA_40" localSheetId="2" hidden="1">'Budget vs. Actual'!#REF!,'Budget vs. Actual'!$M$51,'Budget vs. Actual'!$N$51,'Budget vs. Actual'!$O$51,'Budget vs. Actual'!$P$51,'Budget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</definedName>
    <definedName name="QB_FORMULA_41" localSheetId="2" hidden="1">'Budget vs. Actual'!#REF!,'Budget vs. Actual'!$M$52,'Budget vs. Actual'!$N$52,'Budget vs. Actual'!$O$52,'Budget vs. Actual'!$P$52,'Budget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</definedName>
    <definedName name="QB_FORMULA_42" localSheetId="2" hidden="1">'Budget vs. Actual'!#REF!,'Budget vs. Actual'!$M$53,'Budget vs. Actual'!$N$53,'Budget vs. Actual'!$O$53,'Budget vs. Actual'!$P$53,'Budget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</definedName>
    <definedName name="QB_FORMULA_43" localSheetId="2" hidden="1">'Budget vs. Actual'!#REF!,'Budget vs. Actual'!$M$54,'Budget vs. Actual'!$N$54,'Budget vs. Actual'!$O$54,'Budget vs. Actual'!$P$54,'Budget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</definedName>
    <definedName name="QB_FORMULA_44" localSheetId="2" hidden="1">'Budget vs. Actual'!#REF!,'Budget vs. Actual'!$M$55,'Budget vs. Actual'!$N$55,'Budget vs. Actual'!$O$55,'Budget vs. Actual'!$P$55,'Budget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</definedName>
    <definedName name="QB_FORMULA_45" localSheetId="2" hidden="1">'Budget vs. Actual'!#REF!,'Budget vs. Actual'!$M$56,'Budget vs. Actual'!$N$56,'Budget vs. Actual'!$O$56,'Budget vs. Actual'!$P$56,'Budget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</definedName>
    <definedName name="QB_FORMULA_46" localSheetId="2" hidden="1">'Budget vs. Actual'!#REF!,'Budget vs. Actual'!$M$57,'Budget vs. Actual'!$N$57,'Budget vs. Actual'!$O$57,'Budget vs. Actual'!$P$57,'Budget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</definedName>
    <definedName name="QB_FORMULA_47" localSheetId="2" hidden="1">'Budget vs. Actual'!#REF!,'Budget vs. Actual'!$M$58,'Budget vs. Actual'!$N$58,'Budget vs. Actual'!$O$58,'Budget vs. Actual'!$P$58,'Budget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</definedName>
    <definedName name="QB_FORMULA_48" localSheetId="2" hidden="1">'Budget vs. Actual'!#REF!,'Budget vs. Actual'!$M$59,'Budget vs. Actual'!$N$59,'Budget vs. Actual'!$O$59,'Budget vs. Actual'!$P$59,'Budget vs. Actual'!$G$60,'Budget vs. Actual'!#REF!,'Budget vs. Actual'!#REF!,'Budget vs. Actual'!#REF!,'Budget vs. Actual'!$H$60,'Budget vs. Actual'!#REF!,'Budget vs. Actual'!#REF!,'Budget vs. Actual'!#REF!,'Budget vs. Actual'!$I$60,'Budget vs. Actual'!#REF!,'Budget vs. Actual'!#REF!</definedName>
    <definedName name="QB_FORMULA_49" localSheetId="2" hidden="1">'Budget vs. Actual'!#REF!,'Budget vs. Actual'!$J$60,'Budget vs. Actual'!#REF!,'Budget vs. Actual'!#REF!,'Budget vs. Actual'!#REF!,'Budget vs. Actual'!$K$60,'Budget vs. Actual'!#REF!,'Budget vs. Actual'!#REF!,'Budget vs. Actual'!#REF!,'Budget vs. Actual'!$L$60,'Budget vs. Actual'!#REF!,'Budget vs. Actual'!#REF!,'Budget vs. Actual'!#REF!,'Budget vs. Actual'!$M$60,'Budget vs. Actual'!$N$60,'Budget vs. Actual'!$O$60</definedName>
    <definedName name="QB_FORMULA_5" localSheetId="2" hidden="1">'Budget vs. Actual'!$K$9,'Budget vs. Actual'!#REF!,'Budget vs. Actual'!#REF!,'Budget vs. Actual'!#REF!,'Budget vs. Actual'!$L$9,'Budget vs. Actual'!#REF!,'Budget vs. Actual'!#REF!,'Budget vs. Actual'!#REF!,'Budget vs. Actual'!$M$9,'Budget vs. Actual'!$N$9,'Budget vs. Actual'!$O$9,'Budget vs. Actual'!$P$9,'Budget vs. Actual'!$G$10,'Budget vs. Actual'!#REF!,'Budget vs. Actual'!#REF!,'Budget vs. Actual'!#REF!</definedName>
    <definedName name="QB_FORMULA_50" localSheetId="2" hidden="1">'Budget vs. Actual'!$P$60,'Budget vs. Actual'!$G$61,'Budget vs. Actual'!#REF!,'Budget vs. Actual'!#REF!,'Budget vs. Actual'!#REF!,'Budget vs. Actual'!$H$61,'Budget vs. Actual'!#REF!,'Budget vs. Actual'!#REF!,'Budget vs. Actual'!#REF!,'Budget vs. Actual'!$I$61,'Budget vs. Actual'!#REF!,'Budget vs. Actual'!#REF!,'Budget vs. Actual'!#REF!,'Budget vs. Actual'!$J$61,'Budget vs. Actual'!#REF!,'Budget vs. Actual'!#REF!</definedName>
    <definedName name="QB_FORMULA_51" localSheetId="2" hidden="1">'Budget vs. Actual'!#REF!,'Budget vs. Actual'!$K$61,'Budget vs. Actual'!#REF!,'Budget vs. Actual'!#REF!,'Budget vs. Actual'!#REF!,'Budget vs. Actual'!$L$61,'Budget vs. Actual'!#REF!,'Budget vs. Actual'!#REF!,'Budget vs. Actual'!#REF!,'Budget vs. Actual'!$M$61,'Budget vs. Actual'!$N$61,'Budget vs. Actual'!$O$61,'Budget vs. Actual'!$P$61,'Budget vs. Actual'!$M$64,'Budget vs. Actual'!$G$65,'Budget vs. Actual'!$H$65</definedName>
    <definedName name="QB_FORMULA_52" localSheetId="2" hidden="1">'Budget vs. Actual'!$I$65,'Budget vs. Actual'!$J$65,'Budget vs. Actual'!$K$65,'Budget vs. Actual'!$L$65,'Budget vs. Actual'!$M$65,'Budget vs. Actual'!$G$66,'Budget vs. Actual'!#REF!,'Budget vs. Actual'!#REF!,'Budget vs. Actual'!#REF!,'Budget vs. Actual'!$H$66,'Budget vs. Actual'!#REF!,'Budget vs. Actual'!#REF!,'Budget vs. Actual'!#REF!,'Budget vs. Actual'!$I$66,'Budget vs. Actual'!#REF!,'Budget vs. Actual'!#REF!</definedName>
    <definedName name="QB_FORMULA_53" localSheetId="2" hidden="1">'Budget vs. Actual'!#REF!,'Budget vs. Actual'!$J$66,'Budget vs. Actual'!#REF!,'Budget vs. Actual'!#REF!,'Budget vs. Actual'!#REF!,'Budget vs. Actual'!$K$66,'Budget vs. Actual'!#REF!,'Budget vs. Actual'!#REF!,'Budget vs. Actual'!#REF!,'Budget vs. Actual'!$L$66,'Budget vs. Actual'!#REF!,'Budget vs. Actual'!#REF!,'Budget vs. Actual'!#REF!,'Budget vs. Actual'!$M$66,'Budget vs. Actual'!$N$66,'Budget vs. Actual'!$O$66</definedName>
    <definedName name="QB_FORMULA_54" localSheetId="2" hidden="1">'Budget vs. Actual'!$P$66,'Budget vs. Actual'!$G$67,'Budget vs. Actual'!#REF!,'Budget vs. Actual'!#REF!,'Budget vs. Actual'!#REF!,'Budget vs. Actual'!$H$67,'Budget vs. Actual'!#REF!,'Budget vs. Actual'!#REF!,'Budget vs. Actual'!#REF!,'Budget vs. Actual'!$I$67,'Budget vs. Actual'!#REF!,'Budget vs. Actual'!#REF!,'Budget vs. Actual'!#REF!,'Budget vs. Actual'!$J$67,'Budget vs. Actual'!#REF!,'Budget vs. Actual'!#REF!</definedName>
    <definedName name="QB_FORMULA_55" localSheetId="2" hidden="1">'Budget vs. Actual'!#REF!,'Budget vs. Actual'!$K$67,'Budget vs. Actual'!#REF!,'Budget vs. Actual'!#REF!,'Budget vs. Actual'!#REF!,'Budget vs. Actual'!$L$67,'Budget vs. Actual'!#REF!,'Budget vs. Actual'!#REF!,'Budget vs. Actual'!#REF!,'Budget vs. Actual'!$M$67,'Budget vs. Actual'!$N$67,'Budget vs. Actual'!$O$67,'Budget vs. Actual'!$P$67</definedName>
    <definedName name="QB_FORMULA_6" localSheetId="2" hidden="1">'Budget vs. Actual'!$H$10,'Budget vs. Actual'!#REF!,'Budget vs. Actual'!#REF!,'Budget vs. Actual'!#REF!,'Budget vs. Actual'!$I$10,'Budget vs. Actual'!#REF!,'Budget vs. Actual'!#REF!,'Budget vs. Actual'!#REF!,'Budget vs. Actual'!$J$10,'Budget vs. Actual'!#REF!,'Budget vs. Actual'!#REF!,'Budget vs. Actual'!#REF!,'Budget vs. Actual'!$K$10,'Budget vs. Actual'!#REF!,'Budget vs. Actual'!#REF!,'Budget vs. Actual'!#REF!</definedName>
    <definedName name="QB_FORMULA_7" localSheetId="2" hidden="1">'Budget vs. Actual'!$L$10,'Budget vs. Actual'!#REF!,'Budget vs. Actual'!#REF!,'Budget vs. Actual'!#REF!,'Budget vs. Actual'!$M$10,'Budget vs. Actual'!$N$10,'Budget vs. Actual'!$O$10,'Budget vs. Actual'!$P$10,'Budget vs. Actual'!$M$12,'Budget vs. Actual'!#REF!,'Budget vs. Actual'!#REF!,'Budget vs. Actual'!#REF!,'Budget vs. Actual'!#REF!,'Budget vs. Actual'!#REF!,'Budget vs. Actual'!#REF!,'Budget vs. Actual'!$M$13</definedName>
    <definedName name="QB_FORMULA_8" localSheetId="2" hidden="1">'Budget vs. Actual'!$N$13,'Budget vs. Actual'!$O$13,'Budget vs. Actual'!$P$13,'Budget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Actual'!$M$14</definedName>
    <definedName name="QB_FORMULA_9" localSheetId="2" hidden="1">'Budget vs. Actual'!$N$14,'Budget vs. Actual'!$O$14,'Budget vs. Actual'!$P$14,'Budget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Actual'!$M$15</definedName>
    <definedName name="QB_ROW_101240" localSheetId="2" hidden="1">'Budget vs. Actual'!$E$57</definedName>
    <definedName name="QB_ROW_101240" localSheetId="1" hidden="1">'P&amp;L'!$E$36</definedName>
    <definedName name="QB_ROW_10240" localSheetId="2" hidden="1">'Budget vs. Actual'!$E$8</definedName>
    <definedName name="QB_ROW_10240" localSheetId="1" hidden="1">'P&amp;L'!$E$7</definedName>
    <definedName name="QB_ROW_11240" localSheetId="2" hidden="1">'Budget vs. Actual'!$E$16</definedName>
    <definedName name="QB_ROW_11240" localSheetId="1" hidden="1">'P&amp;L'!$E$13</definedName>
    <definedName name="QB_ROW_119240" localSheetId="2" hidden="1">'Budget vs. Actual'!$E$18</definedName>
    <definedName name="QB_ROW_120010" localSheetId="4" hidden="1">'Transaction List'!$A$7</definedName>
    <definedName name="QB_ROW_120010" localSheetId="5" hidden="1">'Unpaid Bills'!$B$5</definedName>
    <definedName name="QB_ROW_120310" localSheetId="5" hidden="1">'Unpaid Bills'!$B$7</definedName>
    <definedName name="QB_ROW_12040" localSheetId="2" hidden="1">'Budget vs. Actual'!$E$20</definedName>
    <definedName name="QB_ROW_12040" localSheetId="1" hidden="1">'P&amp;L'!$E$15</definedName>
    <definedName name="QB_ROW_12250" localSheetId="2" hidden="1">'Budget vs. Actual'!$F$24</definedName>
    <definedName name="QB_ROW_12250" localSheetId="1" hidden="1">'P&amp;L'!$F$18</definedName>
    <definedName name="QB_ROW_12340" localSheetId="2" hidden="1">'Budget vs. Actual'!$E$25</definedName>
    <definedName name="QB_ROW_12340" localSheetId="1" hidden="1">'P&amp;L'!$E$19</definedName>
    <definedName name="QB_ROW_125240" localSheetId="2" hidden="1">'Budget vs. Actual'!$E$33</definedName>
    <definedName name="QB_ROW_125240" localSheetId="1" hidden="1">'P&amp;L'!$E$24</definedName>
    <definedName name="QB_ROW_138240" localSheetId="2" hidden="1">'Budget vs. Actual'!$E$15</definedName>
    <definedName name="QB_ROW_138240" localSheetId="1" hidden="1">'P&amp;L'!$E$12</definedName>
    <definedName name="QB_ROW_14240" localSheetId="2" hidden="1">'Budget vs. Actual'!$E$27</definedName>
    <definedName name="QB_ROW_14240" localSheetId="1" hidden="1">'P&amp;L'!$E$21</definedName>
    <definedName name="QB_ROW_145240" localSheetId="2" hidden="1">'Budget vs. Actual'!$E$31</definedName>
    <definedName name="QB_ROW_148230" localSheetId="2" hidden="1">'Budget vs. Actual'!$D$64</definedName>
    <definedName name="QB_ROW_148230" localSheetId="1" hidden="1">'P&amp;L'!$D$41</definedName>
    <definedName name="QB_ROW_149240" localSheetId="2" hidden="1">'Budget vs. Actual'!$E$59</definedName>
    <definedName name="QB_ROW_150240" localSheetId="2" hidden="1">'Budget vs. Actual'!$E$58</definedName>
    <definedName name="QB_ROW_151240" localSheetId="2" hidden="1">'Budget vs. Actual'!$E$28</definedName>
    <definedName name="QB_ROW_151240" localSheetId="1" hidden="1">'P&amp;L'!$E$22</definedName>
    <definedName name="QB_ROW_152240" localSheetId="2" hidden="1">'Budget vs. Actual'!$E$53</definedName>
    <definedName name="QB_ROW_152240" localSheetId="1" hidden="1">'P&amp;L'!$E$34</definedName>
    <definedName name="QB_ROW_15240" localSheetId="2" hidden="1">'Budget vs. Actual'!$E$30</definedName>
    <definedName name="QB_ROW_15240" localSheetId="1" hidden="1">'P&amp;L'!$E$23</definedName>
    <definedName name="QB_ROW_153240" localSheetId="2" hidden="1">'Budget vs. Actual'!$E$54</definedName>
    <definedName name="QB_ROW_156250" localSheetId="2" hidden="1">'Budget vs. Actual'!$F$23</definedName>
    <definedName name="QB_ROW_157250" localSheetId="2" hidden="1">'Budget vs. Actual'!$F$22</definedName>
    <definedName name="QB_ROW_157250" localSheetId="1" hidden="1">'P&amp;L'!$F$17</definedName>
    <definedName name="QB_ROW_158240" localSheetId="2" hidden="1">'Budget vs. Actual'!$E$55</definedName>
    <definedName name="QB_ROW_158240" localSheetId="1" hidden="1">'P&amp;L'!$E$35</definedName>
    <definedName name="QB_ROW_161240" localSheetId="2" hidden="1">'Budget vs. Actual'!$E$56</definedName>
    <definedName name="QB_ROW_162240" localSheetId="2" hidden="1">'Budget vs. Actual'!$E$42</definedName>
    <definedName name="QB_ROW_16240" localSheetId="2" hidden="1">'Budget vs. Actual'!$E$32</definedName>
    <definedName name="QB_ROW_163250" localSheetId="2" hidden="1">'Budget vs. Actual'!$F$21</definedName>
    <definedName name="QB_ROW_163250" localSheetId="1" hidden="1">'P&amp;L'!$F$16</definedName>
    <definedName name="QB_ROW_164010" localSheetId="4" hidden="1">'Transaction List'!$A$45</definedName>
    <definedName name="QB_ROW_165240" localSheetId="2" hidden="1">'Budget vs. Actual'!$E$35</definedName>
    <definedName name="QB_ROW_165240" localSheetId="1" hidden="1">'P&amp;L'!$E$25</definedName>
    <definedName name="QB_ROW_17240" localSheetId="2" hidden="1">'Budget vs. Actual'!$E$34</definedName>
    <definedName name="QB_ROW_174240" localSheetId="2" hidden="1">'Budget vs. Actual'!$E$29</definedName>
    <definedName name="QB_ROW_176240" localSheetId="2" hidden="1">'Budget vs. Actual'!$E$13</definedName>
    <definedName name="QB_ROW_177240" localSheetId="2" hidden="1">'Budget vs. Actual'!$E$12</definedName>
    <definedName name="QB_ROW_18240" localSheetId="2" hidden="1">'Budget vs. Actual'!$E$36</definedName>
    <definedName name="QB_ROW_18301" localSheetId="2" hidden="1">'Budget vs. Actual'!$A$67</definedName>
    <definedName name="QB_ROW_18301" localSheetId="1" hidden="1">'P&amp;L'!$A$44</definedName>
    <definedName name="QB_ROW_19011" localSheetId="2" hidden="1">'Budget vs. Actual'!$B$3</definedName>
    <definedName name="QB_ROW_19011" localSheetId="1" hidden="1">'P&amp;L'!$B$2</definedName>
    <definedName name="QB_ROW_19240" localSheetId="2" hidden="1">'Budget vs. Actual'!$E$37</definedName>
    <definedName name="QB_ROW_19311" localSheetId="2" hidden="1">'Budget vs. Actual'!$B$61</definedName>
    <definedName name="QB_ROW_19311" localSheetId="1" hidden="1">'P&amp;L'!$B$38</definedName>
    <definedName name="QB_ROW_20031" localSheetId="2" hidden="1">'Budget vs. Actual'!$D$4</definedName>
    <definedName name="QB_ROW_20031" localSheetId="1" hidden="1">'P&amp;L'!$D$3</definedName>
    <definedName name="QB_ROW_20331" localSheetId="2" hidden="1">'Budget vs. Actual'!$D$9</definedName>
    <definedName name="QB_ROW_20331" localSheetId="1" hidden="1">'P&amp;L'!$D$8</definedName>
    <definedName name="QB_ROW_21031" localSheetId="2" hidden="1">'Budget vs. Actual'!$D$11</definedName>
    <definedName name="QB_ROW_21031" localSheetId="1" hidden="1">'P&amp;L'!$D$10</definedName>
    <definedName name="QB_ROW_21240" localSheetId="2" hidden="1">'Budget vs. Actual'!$E$38</definedName>
    <definedName name="QB_ROW_21240" localSheetId="1" hidden="1">'P&amp;L'!$E$26</definedName>
    <definedName name="QB_ROW_21331" localSheetId="2" hidden="1">'Budget vs. Actual'!$D$60</definedName>
    <definedName name="QB_ROW_21331" localSheetId="1" hidden="1">'P&amp;L'!$D$37</definedName>
    <definedName name="QB_ROW_220010" localSheetId="4" hidden="1">'Transaction List'!$A$9</definedName>
    <definedName name="QB_ROW_220010" localSheetId="5" hidden="1">'Unpaid Bills'!$B$8</definedName>
    <definedName name="QB_ROW_22010" localSheetId="4" hidden="1">'Transaction List'!$A$32</definedName>
    <definedName name="QB_ROW_22011" localSheetId="2" hidden="1">'Budget vs. Actual'!$B$62</definedName>
    <definedName name="QB_ROW_22011" localSheetId="1" hidden="1">'P&amp;L'!$B$39</definedName>
    <definedName name="QB_ROW_220210" localSheetId="3" hidden="1">'Expenses by Vendor'!$B$3</definedName>
    <definedName name="QB_ROW_220310" localSheetId="5" hidden="1">'Unpaid Bills'!$B$12</definedName>
    <definedName name="QB_ROW_22210" localSheetId="3" hidden="1">'Expenses by Vendor'!$B$9</definedName>
    <definedName name="QB_ROW_22240" localSheetId="2" hidden="1">'Budget vs. Actual'!$E$39</definedName>
    <definedName name="QB_ROW_22240" localSheetId="1" hidden="1">'P&amp;L'!$E$27</definedName>
    <definedName name="QB_ROW_22311" localSheetId="2" hidden="1">'Budget vs. Actual'!$B$66</definedName>
    <definedName name="QB_ROW_22311" localSheetId="1" hidden="1">'P&amp;L'!$B$43</definedName>
    <definedName name="QB_ROW_2240" localSheetId="2" hidden="1">'Budget vs. Actual'!$E$14</definedName>
    <definedName name="QB_ROW_2240" localSheetId="1" hidden="1">'P&amp;L'!$E$11</definedName>
    <definedName name="QB_ROW_24021" localSheetId="2" hidden="1">'Budget vs. Actual'!$C$63</definedName>
    <definedName name="QB_ROW_24021" localSheetId="1" hidden="1">'P&amp;L'!$C$40</definedName>
    <definedName name="QB_ROW_24321" localSheetId="2" hidden="1">'Budget vs. Actual'!$C$65</definedName>
    <definedName name="QB_ROW_24321" localSheetId="1" hidden="1">'P&amp;L'!$C$42</definedName>
    <definedName name="QB_ROW_25240" localSheetId="2" hidden="1">'Budget vs. Actual'!$E$40</definedName>
    <definedName name="QB_ROW_258010" localSheetId="5" hidden="1">'Unpaid Bills'!$B$27</definedName>
    <definedName name="QB_ROW_258310" localSheetId="5" hidden="1">'Unpaid Bills'!$B$29</definedName>
    <definedName name="QB_ROW_26240" localSheetId="2" hidden="1">'Budget vs. Actual'!$E$41</definedName>
    <definedName name="QB_ROW_26240" localSheetId="1" hidden="1">'P&amp;L'!$E$28</definedName>
    <definedName name="QB_ROW_27010" localSheetId="5" hidden="1">'Unpaid Bills'!#REF!</definedName>
    <definedName name="QB_ROW_27240" localSheetId="2" hidden="1">'Budget vs. Actual'!$E$43</definedName>
    <definedName name="QB_ROW_27240" localSheetId="1" hidden="1">'P&amp;L'!$E$29</definedName>
    <definedName name="QB_ROW_27310" localSheetId="5" hidden="1">'Unpaid Bills'!#REF!</definedName>
    <definedName name="QB_ROW_28240" localSheetId="2" hidden="1">'Budget vs. Actual'!$E$44</definedName>
    <definedName name="QB_ROW_28240" localSheetId="1" hidden="1">'P&amp;L'!$E$30</definedName>
    <definedName name="QB_ROW_29240" localSheetId="2" hidden="1">'Budget vs. Actual'!$E$45</definedName>
    <definedName name="QB_ROW_30240" localSheetId="2" hidden="1">'Budget vs. Actual'!$E$46</definedName>
    <definedName name="QB_ROW_31240" localSheetId="2" hidden="1">'Budget vs. Actual'!$E$47</definedName>
    <definedName name="QB_ROW_32301" localSheetId="3" hidden="1">'Expenses by Vendor'!$A$18</definedName>
    <definedName name="QB_ROW_32301" localSheetId="5" hidden="1">'Unpaid Bills'!$A$30</definedName>
    <definedName name="QB_ROW_33240" localSheetId="2" hidden="1">'Budget vs. Actual'!$E$48</definedName>
    <definedName name="QB_ROW_33240" localSheetId="1" hidden="1">'P&amp;L'!$E$31</definedName>
    <definedName name="QB_ROW_344010" localSheetId="4" hidden="1">'Transaction List'!$A$5</definedName>
    <definedName name="QB_ROW_361010" localSheetId="5" hidden="1">'Unpaid Bills'!$B$2</definedName>
    <definedName name="QB_ROW_361310" localSheetId="5" hidden="1">'Unpaid Bills'!$B$4</definedName>
    <definedName name="QB_ROW_365010" localSheetId="5" hidden="1">'Unpaid Bills'!#REF!</definedName>
    <definedName name="QB_ROW_365310" localSheetId="5" hidden="1">'Unpaid Bills'!#REF!</definedName>
    <definedName name="QB_ROW_37010" localSheetId="4" hidden="1">'Transaction List'!$A$53</definedName>
    <definedName name="QB_ROW_37210" localSheetId="3" hidden="1">'Expenses by Vendor'!$B$16</definedName>
    <definedName name="QB_ROW_37240" localSheetId="2" hidden="1">'Budget vs. Actual'!$E$49</definedName>
    <definedName name="QB_ROW_37240" localSheetId="1" hidden="1">'P&amp;L'!$E$32</definedName>
    <definedName name="QB_ROW_42010" localSheetId="5" hidden="1">'Unpaid Bills'!$B$16</definedName>
    <definedName name="QB_ROW_42310" localSheetId="5" hidden="1">'Unpaid Bills'!$B$18</definedName>
    <definedName name="QB_ROW_5010" localSheetId="4" hidden="1">'Transaction List'!$A$34</definedName>
    <definedName name="QB_ROW_51010" localSheetId="4" hidden="1">'Transaction List'!$A$24</definedName>
    <definedName name="QB_ROW_5210" localSheetId="3" hidden="1">'Expenses by Vendor'!$B$10</definedName>
    <definedName name="QB_ROW_56240" localSheetId="2" hidden="1">'Budget vs. Actual'!$E$17</definedName>
    <definedName name="QB_ROW_56240" localSheetId="1" hidden="1">'P&amp;L'!$E$14</definedName>
    <definedName name="QB_ROW_6240" localSheetId="2" hidden="1">'Budget vs. Actual'!$E$5</definedName>
    <definedName name="QB_ROW_6240" localSheetId="1" hidden="1">'P&amp;L'!$E$4</definedName>
    <definedName name="QB_ROW_7010" localSheetId="4" hidden="1">'Transaction List'!$A$41</definedName>
    <definedName name="QB_ROW_702010" localSheetId="4" hidden="1">'Transaction List'!$A$12</definedName>
    <definedName name="QB_ROW_702010" localSheetId="5" hidden="1">'Unpaid Bills'!$B$13</definedName>
    <definedName name="QB_ROW_702210" localSheetId="3" hidden="1">'Expenses by Vendor'!$B$4</definedName>
    <definedName name="QB_ROW_702310" localSheetId="5" hidden="1">'Unpaid Bills'!$B$15</definedName>
    <definedName name="QB_ROW_7210" localSheetId="3" hidden="1">'Expenses by Vendor'!$B$12</definedName>
    <definedName name="QB_ROW_7240" localSheetId="2" hidden="1">'Budget vs. Actual'!$E$6</definedName>
    <definedName name="QB_ROW_7240" localSheetId="1" hidden="1">'P&amp;L'!$E$5</definedName>
    <definedName name="QB_ROW_738010" localSheetId="4" hidden="1">'Transaction List'!$A$21</definedName>
    <definedName name="QB_ROW_738010" localSheetId="5" hidden="1">'Unpaid Bills'!$B$19</definedName>
    <definedName name="QB_ROW_738210" localSheetId="3" hidden="1">'Expenses by Vendor'!$B$7</definedName>
    <definedName name="QB_ROW_738310" localSheetId="5" hidden="1">'Unpaid Bills'!$B$21</definedName>
    <definedName name="QB_ROW_74240" localSheetId="2" hidden="1">'Budget vs. Actual'!$E$51</definedName>
    <definedName name="QB_ROW_74240" localSheetId="1" hidden="1">'P&amp;L'!$E$33</definedName>
    <definedName name="QB_ROW_75240" localSheetId="2" hidden="1">'Budget vs. Actual'!$E$52</definedName>
    <definedName name="QB_ROW_76010" localSheetId="5" hidden="1">'Unpaid Bills'!#REF!</definedName>
    <definedName name="QB_ROW_76240" localSheetId="2" hidden="1">'Budget vs. Actual'!$E$50</definedName>
    <definedName name="QB_ROW_76310" localSheetId="5" hidden="1">'Unpaid Bills'!#REF!</definedName>
    <definedName name="QB_ROW_791010" localSheetId="5" hidden="1">'Unpaid Bills'!#REF!</definedName>
    <definedName name="QB_ROW_791310" localSheetId="5" hidden="1">'Unpaid Bills'!#REF!</definedName>
    <definedName name="QB_ROW_823010" localSheetId="4" hidden="1">'Transaction List'!$A$14</definedName>
    <definedName name="QB_ROW_823210" localSheetId="3" hidden="1">'Expenses by Vendor'!$B$5</definedName>
    <definedName name="QB_ROW_8240" localSheetId="2" hidden="1">'Budget vs. Actual'!$E$7</definedName>
    <definedName name="QB_ROW_8240" localSheetId="1" hidden="1">'P&amp;L'!$E$6</definedName>
    <definedName name="QB_ROW_86321" localSheetId="2" hidden="1">'Budget vs. Actual'!$C$10</definedName>
    <definedName name="QB_ROW_86321" localSheetId="1" hidden="1">'P&amp;L'!$C$9</definedName>
    <definedName name="QB_ROW_880010" localSheetId="4" hidden="1">'Transaction List'!$A$16</definedName>
    <definedName name="QB_ROW_880210" localSheetId="3" hidden="1">'Expenses by Vendor'!$B$6</definedName>
    <definedName name="QB_ROW_881010" localSheetId="4" hidden="1">'Transaction List'!$A$36</definedName>
    <definedName name="QB_ROW_881210" localSheetId="3" hidden="1">'Expenses by Vendor'!$B$11</definedName>
    <definedName name="QB_ROW_90240" localSheetId="2" hidden="1">'Budget vs. Actual'!$E$26</definedName>
    <definedName name="QB_ROW_90240" localSheetId="1" hidden="1">'P&amp;L'!$E$20</definedName>
    <definedName name="QB_ROW_908010" localSheetId="4" hidden="1">'Transaction List'!$A$2</definedName>
    <definedName name="QB_ROW_908210" localSheetId="3" hidden="1">'Expenses by Vendor'!$B$2</definedName>
    <definedName name="QB_ROW_91240" localSheetId="2" hidden="1">'Budget vs. Actual'!$E$19</definedName>
    <definedName name="QB_ROW_922010" localSheetId="4" hidden="1">'Transaction List'!$A$48</definedName>
    <definedName name="QB_ROW_922210" localSheetId="3" hidden="1">'Expenses by Vendor'!$B$14</definedName>
    <definedName name="QB_ROW_944010" localSheetId="4" hidden="1">'Transaction List'!$A$56</definedName>
    <definedName name="QB_ROW_944210" localSheetId="3" hidden="1">'Expenses by Vendor'!$B$17</definedName>
    <definedName name="QB_ROW_949010" localSheetId="4" hidden="1">'Transaction List'!$A$19</definedName>
    <definedName name="QB_ROW_963010" localSheetId="4" hidden="1">'Transaction List'!$A$27</definedName>
    <definedName name="QB_ROW_963210" localSheetId="3" hidden="1">'Expenses by Vendor'!$B$8</definedName>
    <definedName name="QB_ROW_968010" localSheetId="4" hidden="1">'Transaction List'!$A$50</definedName>
    <definedName name="QB_ROW_968210" localSheetId="3" hidden="1">'Expenses by Vendor'!$B$15</definedName>
    <definedName name="QB_ROW_969010" localSheetId="4" hidden="1">'Transaction List'!$A$43</definedName>
    <definedName name="QB_ROW_969010" localSheetId="5" hidden="1">'Unpaid Bills'!$B$22</definedName>
    <definedName name="QB_ROW_969210" localSheetId="3" hidden="1">'Expenses by Vendor'!$B$13</definedName>
    <definedName name="QB_ROW_969310" localSheetId="5" hidden="1">'Unpaid Bills'!$B$26</definedName>
    <definedName name="QBCANSUPPORTUPDATE" localSheetId="2">TRUE</definedName>
    <definedName name="QBCANSUPPORTUPDATE" localSheetId="6">FALSE</definedName>
    <definedName name="QBCANSUPPORTUPDATE" localSheetId="3">TRUE</definedName>
    <definedName name="QBCANSUPPORTUPDATE" localSheetId="1">TRUE</definedName>
    <definedName name="QBCANSUPPORTUPDATE" localSheetId="4">TRUE</definedName>
    <definedName name="QBCANSUPPORTUPDATE" localSheetId="5">TRUE</definedName>
    <definedName name="QBCOMPANYFILENAME" localSheetId="2">"C:\Users\Bookkeeper\Desktop\QBWebConnector32_R0_10011_30\Drive_C\QB 2012\VOSB BEACH FUND - Current Fixed.QBW"</definedName>
    <definedName name="QBCOMPANYFILENAME" localSheetId="6">"C:\Users\Bookkeeper\Desktop\QBWebConnector32_R0_10011_30\Drive_C\QB 2012\VOSB BEACH FUND - Current Fixed.QBW"</definedName>
    <definedName name="QBCOMPANYFILENAME" localSheetId="3">"C:\Users\Bookkeeper\Desktop\QBWebConnector32_R0_10011_30\Drive_C\QB 2012\VOSB BEACH FUND - Current Fixed.QBW"</definedName>
    <definedName name="QBCOMPANYFILENAME" localSheetId="1">"C:\Users\Bookkeeper\Desktop\QBWebConnector32_R0_10011_30\Drive_C\QB 2012\VOSB BEACH FUND - Current Fixed.QBW"</definedName>
    <definedName name="QBCOMPANYFILENAME" localSheetId="4">"C:\Users\Bookkeeper\Desktop\QBWebConnector32_R0_10011_30\Drive_C\QB 2012\VOSB BEACH FUND - Current Fixed.QBW"</definedName>
    <definedName name="QBCOMPANYFILENAME" localSheetId="5">"C:\Users\Bookkeeper\Desktop\QBWebConnector32_R0_10011_30\Drive_C\QB 2012\VOSB BEACH FUND - Current Fixed.QBW"</definedName>
    <definedName name="QBENDDATE" localSheetId="2">20260331</definedName>
    <definedName name="QBENDDATE" localSheetId="6">20260331</definedName>
    <definedName name="QBENDDATE" localSheetId="3">20260331</definedName>
    <definedName name="QBENDDATE" localSheetId="1">20260331</definedName>
    <definedName name="QBENDDATE" localSheetId="4">20260331</definedName>
    <definedName name="QBENDDATE" localSheetId="5">20260331</definedName>
    <definedName name="QBHEADERSONSCREEN" localSheetId="2">FALSE</definedName>
    <definedName name="QBHEADERSONSCREEN" localSheetId="6">FALSE</definedName>
    <definedName name="QBHEADERSONSCREEN" localSheetId="3">FALSE</definedName>
    <definedName name="QBHEADERSONSCREEN" localSheetId="1">FALSE</definedName>
    <definedName name="QBHEADERSONSCREEN" localSheetId="4">FALSE</definedName>
    <definedName name="QBHEADERSONSCREEN" localSheetId="5">FALSE</definedName>
    <definedName name="QBMETADATASIZE" localSheetId="2">6146</definedName>
    <definedName name="QBMETADATASIZE" localSheetId="6">0</definedName>
    <definedName name="QBMETADATASIZE" localSheetId="3">6146</definedName>
    <definedName name="QBMETADATASIZE" localSheetId="1">6146</definedName>
    <definedName name="QBMETADATASIZE" localSheetId="4">8304</definedName>
    <definedName name="QBMETADATASIZE" localSheetId="5">8306</definedName>
    <definedName name="QBPRESERVECOLOR" localSheetId="2">TRUE</definedName>
    <definedName name="QBPRESERVECOLOR" localSheetId="6">TRUE</definedName>
    <definedName name="QBPRESERVECOLOR" localSheetId="3">TRUE</definedName>
    <definedName name="QBPRESERVECOLOR" localSheetId="1">TRUE</definedName>
    <definedName name="QBPRESERVECOLOR" localSheetId="4">TRUE</definedName>
    <definedName name="QBPRESERVECOLOR" localSheetId="5">TRUE</definedName>
    <definedName name="QBPRESERVEFONT" localSheetId="2">TRUE</definedName>
    <definedName name="QBPRESERVEFONT" localSheetId="6">TRUE</definedName>
    <definedName name="QBPRESERVEFONT" localSheetId="3">TRUE</definedName>
    <definedName name="QBPRESERVEFONT" localSheetId="1">TRUE</definedName>
    <definedName name="QBPRESERVEFONT" localSheetId="4">TRUE</definedName>
    <definedName name="QBPRESERVEFONT" localSheetId="5">TRUE</definedName>
    <definedName name="QBPRESERVEROWHEIGHT" localSheetId="2">TRUE</definedName>
    <definedName name="QBPRESERVEROWHEIGHT" localSheetId="6">TRUE</definedName>
    <definedName name="QBPRESERVEROWHEIGHT" localSheetId="3">TRUE</definedName>
    <definedName name="QBPRESERVEROWHEIGHT" localSheetId="1">TRUE</definedName>
    <definedName name="QBPRESERVEROWHEIGHT" localSheetId="4">TRUE</definedName>
    <definedName name="QBPRESERVEROWHEIGHT" localSheetId="5">TRUE</definedName>
    <definedName name="QBPRESERVESPACE" localSheetId="2">FALSE</definedName>
    <definedName name="QBPRESERVESPACE" localSheetId="6">FALSE</definedName>
    <definedName name="QBPRESERVESPACE" localSheetId="3">FALSE</definedName>
    <definedName name="QBPRESERVESPACE" localSheetId="1">FALSE</definedName>
    <definedName name="QBPRESERVESPACE" localSheetId="4">FALSE</definedName>
    <definedName name="QBPRESERVESPACE" localSheetId="5">FALSE</definedName>
    <definedName name="QBREPORTCOLAXIS" localSheetId="2">6</definedName>
    <definedName name="QBREPORTCOLAXIS" localSheetId="6">0</definedName>
    <definedName name="QBREPORTCOLAXIS" localSheetId="3">0</definedName>
    <definedName name="QBREPORTCOLAXIS" localSheetId="1">0</definedName>
    <definedName name="QBREPORTCOLAXIS" localSheetId="4">0</definedName>
    <definedName name="QBREPORTCOLAXIS" localSheetId="5">0</definedName>
    <definedName name="QBREPORTCOMPANYID" localSheetId="2">"1d9c67cc692b44f0b007b49657f7b98e"</definedName>
    <definedName name="QBREPORTCOMPANYID" localSheetId="6">"1d9c67cc692b44f0b007b49657f7b98e"</definedName>
    <definedName name="QBREPORTCOMPANYID" localSheetId="3">"1d9c67cc692b44f0b007b49657f7b98e"</definedName>
    <definedName name="QBREPORTCOMPANYID" localSheetId="1">"1d9c67cc692b44f0b007b49657f7b98e"</definedName>
    <definedName name="QBREPORTCOMPANYID" localSheetId="4">"1d9c67cc692b44f0b007b49657f7b98e"</definedName>
    <definedName name="QBREPORTCOMPANYID" localSheetId="5">"1d9c67cc692b44f0b007b49657f7b98e"</definedName>
    <definedName name="QBREPORTCOMPARECOL_ANNUALBUDGET" localSheetId="2">FALSE</definedName>
    <definedName name="QBREPORTCOMPARECOL_ANNUALBUDGET" localSheetId="6">FALSE</definedName>
    <definedName name="QBREPORTCOMPARECOL_ANNUALBUDGET" localSheetId="3">FALSE</definedName>
    <definedName name="QBREPORTCOMPARECOL_ANNUALBUDGET" localSheetId="1">FALSE</definedName>
    <definedName name="QBREPORTCOMPARECOL_ANNUALBUDGET" localSheetId="4">FALSE</definedName>
    <definedName name="QBREPORTCOMPARECOL_ANNUALBUDGET" localSheetId="5">FALSE</definedName>
    <definedName name="QBREPORTCOMPARECOL_AVGCOGS" localSheetId="2">FALSE</definedName>
    <definedName name="QBREPORTCOMPARECOL_AVGCOGS" localSheetId="6">FALSE</definedName>
    <definedName name="QBREPORTCOMPARECOL_AVGCOGS" localSheetId="3">FALSE</definedName>
    <definedName name="QBREPORTCOMPARECOL_AVGCOGS" localSheetId="1">FALSE</definedName>
    <definedName name="QBREPORTCOMPARECOL_AVGCOGS" localSheetId="4">FALSE</definedName>
    <definedName name="QBREPORTCOMPARECOL_AVGCOGS" localSheetId="5">FALSE</definedName>
    <definedName name="QBREPORTCOMPARECOL_AVGPRICE" localSheetId="2">FALSE</definedName>
    <definedName name="QBREPORTCOMPARECOL_AVGPRICE" localSheetId="6">FALSE</definedName>
    <definedName name="QBREPORTCOMPARECOL_AVGPRICE" localSheetId="3">FALSE</definedName>
    <definedName name="QBREPORTCOMPARECOL_AVGPRICE" localSheetId="1">FALSE</definedName>
    <definedName name="QBREPORTCOMPARECOL_AVGPRICE" localSheetId="4">FALSE</definedName>
    <definedName name="QBREPORTCOMPARECOL_AVGPRICE" localSheetId="5">FALSE</definedName>
    <definedName name="QBREPORTCOMPARECOL_BUDDIFF" localSheetId="2">TRUE</definedName>
    <definedName name="QBREPORTCOMPARECOL_BUDDIFF" localSheetId="6">FALSE</definedName>
    <definedName name="QBREPORTCOMPARECOL_BUDDIFF" localSheetId="3">FALSE</definedName>
    <definedName name="QBREPORTCOMPARECOL_BUDDIFF" localSheetId="1">FALSE</definedName>
    <definedName name="QBREPORTCOMPARECOL_BUDDIFF" localSheetId="4">FALSE</definedName>
    <definedName name="QBREPORTCOMPARECOL_BUDDIFF" localSheetId="5">FALSE</definedName>
    <definedName name="QBREPORTCOMPARECOL_BUDGET" localSheetId="2">TRUE</definedName>
    <definedName name="QBREPORTCOMPARECOL_BUDGET" localSheetId="6">FALSE</definedName>
    <definedName name="QBREPORTCOMPARECOL_BUDGET" localSheetId="3">FALSE</definedName>
    <definedName name="QBREPORTCOMPARECOL_BUDGET" localSheetId="1">FALSE</definedName>
    <definedName name="QBREPORTCOMPARECOL_BUDGET" localSheetId="4">FALSE</definedName>
    <definedName name="QBREPORTCOMPARECOL_BUDGET" localSheetId="5">FALSE</definedName>
    <definedName name="QBREPORTCOMPARECOL_BUDPCT" localSheetId="2">TRUE</definedName>
    <definedName name="QBREPORTCOMPARECOL_BUDPCT" localSheetId="6">FALSE</definedName>
    <definedName name="QBREPORTCOMPARECOL_BUDPCT" localSheetId="3">FALSE</definedName>
    <definedName name="QBREPORTCOMPARECOL_BUDPCT" localSheetId="1">FALSE</definedName>
    <definedName name="QBREPORTCOMPARECOL_BUDPCT" localSheetId="4">FALSE</definedName>
    <definedName name="QBREPORTCOMPARECOL_BUDPCT" localSheetId="5">FALSE</definedName>
    <definedName name="QBREPORTCOMPARECOL_COGS" localSheetId="2">FALSE</definedName>
    <definedName name="QBREPORTCOMPARECOL_COGS" localSheetId="6">FALSE</definedName>
    <definedName name="QBREPORTCOMPARECOL_COGS" localSheetId="3">FALSE</definedName>
    <definedName name="QBREPORTCOMPARECOL_COGS" localSheetId="1">FALSE</definedName>
    <definedName name="QBREPORTCOMPARECOL_COGS" localSheetId="4">FALSE</definedName>
    <definedName name="QBREPORTCOMPARECOL_COGS" localSheetId="5">FALSE</definedName>
    <definedName name="QBREPORTCOMPARECOL_EXCLUDEAMOUNT" localSheetId="2">FALSE</definedName>
    <definedName name="QBREPORTCOMPARECOL_EXCLUDEAMOUNT" localSheetId="6">FALSE</definedName>
    <definedName name="QBREPORTCOMPARECOL_EXCLUDEAMOUNT" localSheetId="3">FALSE</definedName>
    <definedName name="QBREPORTCOMPARECOL_EXCLUDEAMOUNT" localSheetId="1">FALSE</definedName>
    <definedName name="QBREPORTCOMPARECOL_EXCLUDEAMOUNT" localSheetId="4">FALSE</definedName>
    <definedName name="QBREPORTCOMPARECOL_EXCLUDEAMOUNT" localSheetId="5">FALSE</definedName>
    <definedName name="QBREPORTCOMPARECOL_EXCLUDECURPERIOD" localSheetId="2">FALSE</definedName>
    <definedName name="QBREPORTCOMPARECOL_EXCLUDECURPERIOD" localSheetId="6">FALSE</definedName>
    <definedName name="QBREPORTCOMPARECOL_EXCLUDECURPERIOD" localSheetId="3">FALSE</definedName>
    <definedName name="QBREPORTCOMPARECOL_EXCLUDECURPERIOD" localSheetId="1">FALSE</definedName>
    <definedName name="QBREPORTCOMPARECOL_EXCLUDECURPERIOD" localSheetId="4">FALSE</definedName>
    <definedName name="QBREPORTCOMPARECOL_EXCLUDECURPERIOD" localSheetId="5">FALSE</definedName>
    <definedName name="QBREPORTCOMPARECOL_FORECAST" localSheetId="2">FALSE</definedName>
    <definedName name="QBREPORTCOMPARECOL_FORECAST" localSheetId="6">FALSE</definedName>
    <definedName name="QBREPORTCOMPARECOL_FORECAST" localSheetId="3">FALSE</definedName>
    <definedName name="QBREPORTCOMPARECOL_FORECAST" localSheetId="1">FALSE</definedName>
    <definedName name="QBREPORTCOMPARECOL_FORECAST" localSheetId="4">FALSE</definedName>
    <definedName name="QBREPORTCOMPARECOL_FORECAST" localSheetId="5">FALSE</definedName>
    <definedName name="QBREPORTCOMPARECOL_GROSSMARGIN" localSheetId="2">FALSE</definedName>
    <definedName name="QBREPORTCOMPARECOL_GROSSMARGIN" localSheetId="6">FALSE</definedName>
    <definedName name="QBREPORTCOMPARECOL_GROSSMARGIN" localSheetId="3">FALSE</definedName>
    <definedName name="QBREPORTCOMPARECOL_GROSSMARGIN" localSheetId="1">FALSE</definedName>
    <definedName name="QBREPORTCOMPARECOL_GROSSMARGIN" localSheetId="4">FALSE</definedName>
    <definedName name="QBREPORTCOMPARECOL_GROSSMARGIN" localSheetId="5">FALSE</definedName>
    <definedName name="QBREPORTCOMPARECOL_GROSSMARGINPCT" localSheetId="2">FALSE</definedName>
    <definedName name="QBREPORTCOMPARECOL_GROSSMARGINPCT" localSheetId="6">FALSE</definedName>
    <definedName name="QBREPORTCOMPARECOL_GROSSMARGINPCT" localSheetId="3">FALSE</definedName>
    <definedName name="QBREPORTCOMPARECOL_GROSSMARGINPCT" localSheetId="1">FALSE</definedName>
    <definedName name="QBREPORTCOMPARECOL_GROSSMARGINPCT" localSheetId="4">FALSE</definedName>
    <definedName name="QBREPORTCOMPARECOL_GROSSMARGINPCT" localSheetId="5">FALSE</definedName>
    <definedName name="QBREPORTCOMPARECOL_HOURS" localSheetId="2">FALSE</definedName>
    <definedName name="QBREPORTCOMPARECOL_HOURS" localSheetId="6">FALSE</definedName>
    <definedName name="QBREPORTCOMPARECOL_HOURS" localSheetId="3">FALSE</definedName>
    <definedName name="QBREPORTCOMPARECOL_HOURS" localSheetId="1">FALSE</definedName>
    <definedName name="QBREPORTCOMPARECOL_HOURS" localSheetId="4">FALSE</definedName>
    <definedName name="QBREPORTCOMPARECOL_HOURS" localSheetId="5">FALSE</definedName>
    <definedName name="QBREPORTCOMPARECOL_PCTCOL" localSheetId="2">FALSE</definedName>
    <definedName name="QBREPORTCOMPARECOL_PCTCOL" localSheetId="6">FALSE</definedName>
    <definedName name="QBREPORTCOMPARECOL_PCTCOL" localSheetId="3">FALSE</definedName>
    <definedName name="QBREPORTCOMPARECOL_PCTCOL" localSheetId="1">FALSE</definedName>
    <definedName name="QBREPORTCOMPARECOL_PCTCOL" localSheetId="4">FALSE</definedName>
    <definedName name="QBREPORTCOMPARECOL_PCTCOL" localSheetId="5">FALSE</definedName>
    <definedName name="QBREPORTCOMPARECOL_PCTEXPENSE" localSheetId="2">FALSE</definedName>
    <definedName name="QBREPORTCOMPARECOL_PCTEXPENSE" localSheetId="6">FALSE</definedName>
    <definedName name="QBREPORTCOMPARECOL_PCTEXPENSE" localSheetId="3">FALSE</definedName>
    <definedName name="QBREPORTCOMPARECOL_PCTEXPENSE" localSheetId="1">FALSE</definedName>
    <definedName name="QBREPORTCOMPARECOL_PCTEXPENSE" localSheetId="4">FALSE</definedName>
    <definedName name="QBREPORTCOMPARECOL_PCTEXPENSE" localSheetId="5">FALSE</definedName>
    <definedName name="QBREPORTCOMPARECOL_PCTINCOME" localSheetId="2">FALSE</definedName>
    <definedName name="QBREPORTCOMPARECOL_PCTINCOME" localSheetId="6">FALSE</definedName>
    <definedName name="QBREPORTCOMPARECOL_PCTINCOME" localSheetId="3">FALSE</definedName>
    <definedName name="QBREPORTCOMPARECOL_PCTINCOME" localSheetId="1">FALSE</definedName>
    <definedName name="QBREPORTCOMPARECOL_PCTINCOME" localSheetId="4">FALSE</definedName>
    <definedName name="QBREPORTCOMPARECOL_PCTINCOME" localSheetId="5">FALSE</definedName>
    <definedName name="QBREPORTCOMPARECOL_PCTOFSALES" localSheetId="2">FALSE</definedName>
    <definedName name="QBREPORTCOMPARECOL_PCTOFSALES" localSheetId="6">FALSE</definedName>
    <definedName name="QBREPORTCOMPARECOL_PCTOFSALES" localSheetId="3">FALSE</definedName>
    <definedName name="QBREPORTCOMPARECOL_PCTOFSALES" localSheetId="1">FALSE</definedName>
    <definedName name="QBREPORTCOMPARECOL_PCTOFSALES" localSheetId="4">FALSE</definedName>
    <definedName name="QBREPORTCOMPARECOL_PCTOFSALES" localSheetId="5">FALSE</definedName>
    <definedName name="QBREPORTCOMPARECOL_PCTROW" localSheetId="2">FALSE</definedName>
    <definedName name="QBREPORTCOMPARECOL_PCTROW" localSheetId="6">FALSE</definedName>
    <definedName name="QBREPORTCOMPARECOL_PCTROW" localSheetId="3">FALSE</definedName>
    <definedName name="QBREPORTCOMPARECOL_PCTROW" localSheetId="1">FALSE</definedName>
    <definedName name="QBREPORTCOMPARECOL_PCTROW" localSheetId="4">FALSE</definedName>
    <definedName name="QBREPORTCOMPARECOL_PCTROW" localSheetId="5">FALSE</definedName>
    <definedName name="QBREPORTCOMPARECOL_PPDIFF" localSheetId="2">FALSE</definedName>
    <definedName name="QBREPORTCOMPARECOL_PPDIFF" localSheetId="6">FALSE</definedName>
    <definedName name="QBREPORTCOMPARECOL_PPDIFF" localSheetId="3">FALSE</definedName>
    <definedName name="QBREPORTCOMPARECOL_PPDIFF" localSheetId="1">FALSE</definedName>
    <definedName name="QBREPORTCOMPARECOL_PPDIFF" localSheetId="4">FALSE</definedName>
    <definedName name="QBREPORTCOMPARECOL_PPDIFF" localSheetId="5">FALSE</definedName>
    <definedName name="QBREPORTCOMPARECOL_PPPCT" localSheetId="2">FALSE</definedName>
    <definedName name="QBREPORTCOMPARECOL_PPPCT" localSheetId="6">FALSE</definedName>
    <definedName name="QBREPORTCOMPARECOL_PPPCT" localSheetId="3">FALSE</definedName>
    <definedName name="QBREPORTCOMPARECOL_PPPCT" localSheetId="1">FALSE</definedName>
    <definedName name="QBREPORTCOMPARECOL_PPPCT" localSheetId="4">FALSE</definedName>
    <definedName name="QBREPORTCOMPARECOL_PPPCT" localSheetId="5">FALSE</definedName>
    <definedName name="QBREPORTCOMPARECOL_PREVPERIOD" localSheetId="2">FALSE</definedName>
    <definedName name="QBREPORTCOMPARECOL_PREVPERIOD" localSheetId="6">FALSE</definedName>
    <definedName name="QBREPORTCOMPARECOL_PREVPERIOD" localSheetId="3">FALSE</definedName>
    <definedName name="QBREPORTCOMPARECOL_PREVPERIOD" localSheetId="1">FALSE</definedName>
    <definedName name="QBREPORTCOMPARECOL_PREVPERIOD" localSheetId="4">FALSE</definedName>
    <definedName name="QBREPORTCOMPARECOL_PREVPERIOD" localSheetId="5">FALSE</definedName>
    <definedName name="QBREPORTCOMPARECOL_PREVYEAR" localSheetId="2">FALSE</definedName>
    <definedName name="QBREPORTCOMPARECOL_PREVYEAR" localSheetId="6">FALSE</definedName>
    <definedName name="QBREPORTCOMPARECOL_PREVYEAR" localSheetId="3">FALSE</definedName>
    <definedName name="QBREPORTCOMPARECOL_PREVYEAR" localSheetId="1">FALSE</definedName>
    <definedName name="QBREPORTCOMPARECOL_PREVYEAR" localSheetId="4">FALSE</definedName>
    <definedName name="QBREPORTCOMPARECOL_PREVYEAR" localSheetId="5">FALSE</definedName>
    <definedName name="QBREPORTCOMPARECOL_PYDIFF" localSheetId="2">FALSE</definedName>
    <definedName name="QBREPORTCOMPARECOL_PYDIFF" localSheetId="6">FALSE</definedName>
    <definedName name="QBREPORTCOMPARECOL_PYDIFF" localSheetId="3">FALSE</definedName>
    <definedName name="QBREPORTCOMPARECOL_PYDIFF" localSheetId="1">FALSE</definedName>
    <definedName name="QBREPORTCOMPARECOL_PYDIFF" localSheetId="4">FALSE</definedName>
    <definedName name="QBREPORTCOMPARECOL_PYDIFF" localSheetId="5">FALSE</definedName>
    <definedName name="QBREPORTCOMPARECOL_PYPCT" localSheetId="2">FALSE</definedName>
    <definedName name="QBREPORTCOMPARECOL_PYPCT" localSheetId="6">FALSE</definedName>
    <definedName name="QBREPORTCOMPARECOL_PYPCT" localSheetId="3">FALSE</definedName>
    <definedName name="QBREPORTCOMPARECOL_PYPCT" localSheetId="1">FALSE</definedName>
    <definedName name="QBREPORTCOMPARECOL_PYPCT" localSheetId="4">FALSE</definedName>
    <definedName name="QBREPORTCOMPARECOL_PYPCT" localSheetId="5">FALSE</definedName>
    <definedName name="QBREPORTCOMPARECOL_QTY" localSheetId="2">FALSE</definedName>
    <definedName name="QBREPORTCOMPARECOL_QTY" localSheetId="6">FALSE</definedName>
    <definedName name="QBREPORTCOMPARECOL_QTY" localSheetId="3">FALSE</definedName>
    <definedName name="QBREPORTCOMPARECOL_QTY" localSheetId="1">FALSE</definedName>
    <definedName name="QBREPORTCOMPARECOL_QTY" localSheetId="4">FALSE</definedName>
    <definedName name="QBREPORTCOMPARECOL_QTY" localSheetId="5">FALSE</definedName>
    <definedName name="QBREPORTCOMPARECOL_RATE" localSheetId="2">FALSE</definedName>
    <definedName name="QBREPORTCOMPARECOL_RATE" localSheetId="6">FALSE</definedName>
    <definedName name="QBREPORTCOMPARECOL_RATE" localSheetId="3">FALSE</definedName>
    <definedName name="QBREPORTCOMPARECOL_RATE" localSheetId="1">FALSE</definedName>
    <definedName name="QBREPORTCOMPARECOL_RATE" localSheetId="4">FALSE</definedName>
    <definedName name="QBREPORTCOMPARECOL_RATE" localSheetId="5">FALSE</definedName>
    <definedName name="QBREPORTCOMPARECOL_TRIPBILLEDMILES" localSheetId="2">FALSE</definedName>
    <definedName name="QBREPORTCOMPARECOL_TRIPBILLEDMILES" localSheetId="6">FALSE</definedName>
    <definedName name="QBREPORTCOMPARECOL_TRIPBILLEDMILES" localSheetId="3">FALSE</definedName>
    <definedName name="QBREPORTCOMPARECOL_TRIPBILLEDMILES" localSheetId="1">FALSE</definedName>
    <definedName name="QBREPORTCOMPARECOL_TRIPBILLEDMILES" localSheetId="4">FALSE</definedName>
    <definedName name="QBREPORTCOMPARECOL_TRIPBILLEDMILES" localSheetId="5">FALSE</definedName>
    <definedName name="QBREPORTCOMPARECOL_TRIPBILLINGAMOUNT" localSheetId="2">FALSE</definedName>
    <definedName name="QBREPORTCOMPARECOL_TRIPBILLINGAMOUNT" localSheetId="6">FALSE</definedName>
    <definedName name="QBREPORTCOMPARECOL_TRIPBILLINGAMOUNT" localSheetId="3">FALSE</definedName>
    <definedName name="QBREPORTCOMPARECOL_TRIPBILLINGAMOUNT" localSheetId="1">FALSE</definedName>
    <definedName name="QBREPORTCOMPARECOL_TRIPBILLINGAMOUNT" localSheetId="4">FALSE</definedName>
    <definedName name="QBREPORTCOMPARECOL_TRIPBILLINGAMOUNT" localSheetId="5">FALSE</definedName>
    <definedName name="QBREPORTCOMPARECOL_TRIPMILES" localSheetId="2">FALSE</definedName>
    <definedName name="QBREPORTCOMPARECOL_TRIPMILES" localSheetId="6">FALSE</definedName>
    <definedName name="QBREPORTCOMPARECOL_TRIPMILES" localSheetId="3">FALSE</definedName>
    <definedName name="QBREPORTCOMPARECOL_TRIPMILES" localSheetId="1">FALSE</definedName>
    <definedName name="QBREPORTCOMPARECOL_TRIPMILES" localSheetId="4">FALSE</definedName>
    <definedName name="QBREPORTCOMPARECOL_TRIPMILES" localSheetId="5">FALSE</definedName>
    <definedName name="QBREPORTCOMPARECOL_TRIPNOTBILLABLEMILES" localSheetId="2">FALSE</definedName>
    <definedName name="QBREPORTCOMPARECOL_TRIPNOTBILLABLEMILES" localSheetId="6">FALSE</definedName>
    <definedName name="QBREPORTCOMPARECOL_TRIPNOTBILLABLEMILES" localSheetId="3">FALSE</definedName>
    <definedName name="QBREPORTCOMPARECOL_TRIPNOTBILLABLEMILES" localSheetId="1">FALSE</definedName>
    <definedName name="QBREPORTCOMPARECOL_TRIPNOTBILLABLEMILES" localSheetId="4">FALSE</definedName>
    <definedName name="QBREPORTCOMPARECOL_TRIPNOTBILLABLEMILES" localSheetId="5">FALSE</definedName>
    <definedName name="QBREPORTCOMPARECOL_TRIPTAXDEDUCTIBLEAMOUNT" localSheetId="2">FALSE</definedName>
    <definedName name="QBREPORTCOMPARECOL_TRIPTAXDEDUCTIBLEAMOUNT" localSheetId="6">FALSE</definedName>
    <definedName name="QBREPORTCOMPARECOL_TRIPTAXDEDUCTIBLEAMOUNT" localSheetId="3">FALSE</definedName>
    <definedName name="QBREPORTCOMPARECOL_TRIPTAXDEDUCTIBLEAMOUNT" localSheetId="1">FALSE</definedName>
    <definedName name="QBREPORTCOMPARECOL_TRIPTAXDEDUCTIBLEAMOUNT" localSheetId="4">FALSE</definedName>
    <definedName name="QBREPORTCOMPARECOL_TRIPTAXDEDUCTIBLEAMOUNT" localSheetId="5">FALSE</definedName>
    <definedName name="QBREPORTCOMPARECOL_TRIPUNBILLEDMILES" localSheetId="2">FALSE</definedName>
    <definedName name="QBREPORTCOMPARECOL_TRIPUNBILLEDMILES" localSheetId="6">FALSE</definedName>
    <definedName name="QBREPORTCOMPARECOL_TRIPUNBILLEDMILES" localSheetId="3">FALSE</definedName>
    <definedName name="QBREPORTCOMPARECOL_TRIPUNBILLEDMILES" localSheetId="1">FALSE</definedName>
    <definedName name="QBREPORTCOMPARECOL_TRIPUNBILLEDMILES" localSheetId="4">FALSE</definedName>
    <definedName name="QBREPORTCOMPARECOL_TRIPUNBILLEDMILES" localSheetId="5">FALSE</definedName>
    <definedName name="QBREPORTCOMPARECOL_YTD" localSheetId="2">FALSE</definedName>
    <definedName name="QBREPORTCOMPARECOL_YTD" localSheetId="6">FALSE</definedName>
    <definedName name="QBREPORTCOMPARECOL_YTD" localSheetId="3">FALSE</definedName>
    <definedName name="QBREPORTCOMPARECOL_YTD" localSheetId="1">FALSE</definedName>
    <definedName name="QBREPORTCOMPARECOL_YTD" localSheetId="4">FALSE</definedName>
    <definedName name="QBREPORTCOMPARECOL_YTD" localSheetId="5">FALSE</definedName>
    <definedName name="QBREPORTCOMPARECOL_YTDBUDGET" localSheetId="2">FALSE</definedName>
    <definedName name="QBREPORTCOMPARECOL_YTDBUDGET" localSheetId="6">FALSE</definedName>
    <definedName name="QBREPORTCOMPARECOL_YTDBUDGET" localSheetId="3">FALSE</definedName>
    <definedName name="QBREPORTCOMPARECOL_YTDBUDGET" localSheetId="1">FALSE</definedName>
    <definedName name="QBREPORTCOMPARECOL_YTDBUDGET" localSheetId="4">FALSE</definedName>
    <definedName name="QBREPORTCOMPARECOL_YTDBUDGET" localSheetId="5">FALSE</definedName>
    <definedName name="QBREPORTCOMPARECOL_YTDPCT" localSheetId="2">FALSE</definedName>
    <definedName name="QBREPORTCOMPARECOL_YTDPCT" localSheetId="6">FALSE</definedName>
    <definedName name="QBREPORTCOMPARECOL_YTDPCT" localSheetId="3">FALSE</definedName>
    <definedName name="QBREPORTCOMPARECOL_YTDPCT" localSheetId="1">FALSE</definedName>
    <definedName name="QBREPORTCOMPARECOL_YTDPCT" localSheetId="4">FALSE</definedName>
    <definedName name="QBREPORTCOMPARECOL_YTDPCT" localSheetId="5">FALSE</definedName>
    <definedName name="QBREPORTROWAXIS" localSheetId="2">11</definedName>
    <definedName name="QBREPORTROWAXIS" localSheetId="6">70</definedName>
    <definedName name="QBREPORTROWAXIS" localSheetId="3">15</definedName>
    <definedName name="QBREPORTROWAXIS" localSheetId="1">11</definedName>
    <definedName name="QBREPORTROWAXIS" localSheetId="4">15</definedName>
    <definedName name="QBREPORTROWAXIS" localSheetId="5">44</definedName>
    <definedName name="QBREPORTSUBCOLAXIS" localSheetId="2">24</definedName>
    <definedName name="QBREPORTSUBCOLAXIS" localSheetId="6">0</definedName>
    <definedName name="QBREPORTSUBCOLAXIS" localSheetId="3">0</definedName>
    <definedName name="QBREPORTSUBCOLAXIS" localSheetId="1">0</definedName>
    <definedName name="QBREPORTSUBCOLAXIS" localSheetId="4">0</definedName>
    <definedName name="QBREPORTSUBCOLAXIS" localSheetId="5">0</definedName>
    <definedName name="QBREPORTTYPE" localSheetId="2">288</definedName>
    <definedName name="QBREPORTTYPE" localSheetId="6">115</definedName>
    <definedName name="QBREPORTTYPE" localSheetId="3">56</definedName>
    <definedName name="QBREPORTTYPE" localSheetId="1">0</definedName>
    <definedName name="QBREPORTTYPE" localSheetId="4">21</definedName>
    <definedName name="QBREPORTTYPE" localSheetId="5">46</definedName>
    <definedName name="QBROWHEADERS" localSheetId="2">6</definedName>
    <definedName name="QBROWHEADERS" localSheetId="6">1</definedName>
    <definedName name="QBROWHEADERS" localSheetId="3">2</definedName>
    <definedName name="QBROWHEADERS" localSheetId="1">6</definedName>
    <definedName name="QBROWHEADERS" localSheetId="4">2</definedName>
    <definedName name="QBROWHEADERS" localSheetId="5">2</definedName>
    <definedName name="QBSTARTDATE" localSheetId="2">20251001</definedName>
    <definedName name="QBSTARTDATE" localSheetId="6">20260301</definedName>
    <definedName name="QBSTARTDATE" localSheetId="3">20260301</definedName>
    <definedName name="QBSTARTDATE" localSheetId="1">20260301</definedName>
    <definedName name="QBSTARTDATE" localSheetId="4">20260301</definedName>
    <definedName name="QBSTARTDATE" localSheetId="5">20251001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17" i="6" l="1"/>
  <c r="H1117" i="6"/>
  <c r="I1108" i="6"/>
  <c r="H1108" i="6"/>
  <c r="I1103" i="6"/>
  <c r="H1103" i="6"/>
  <c r="I1081" i="6"/>
  <c r="H1081" i="6"/>
  <c r="I1064" i="6"/>
  <c r="H1064" i="6"/>
  <c r="I1047" i="6"/>
  <c r="H1047" i="6"/>
  <c r="I1030" i="6"/>
  <c r="H1030" i="6"/>
  <c r="I1015" i="6"/>
  <c r="H1015" i="6"/>
  <c r="I999" i="6"/>
  <c r="H999" i="6"/>
  <c r="I978" i="6"/>
  <c r="H978" i="6"/>
  <c r="I965" i="6"/>
  <c r="H965" i="6"/>
  <c r="I947" i="6"/>
  <c r="H947" i="6"/>
  <c r="I932" i="6"/>
  <c r="H932" i="6"/>
  <c r="I917" i="6"/>
  <c r="H917" i="6"/>
  <c r="I902" i="6"/>
  <c r="H902" i="6"/>
  <c r="I886" i="6"/>
  <c r="H886" i="6"/>
  <c r="I870" i="6"/>
  <c r="H870" i="6"/>
  <c r="I857" i="6"/>
  <c r="H857" i="6"/>
  <c r="I835" i="6"/>
  <c r="H835" i="6"/>
  <c r="I818" i="6"/>
  <c r="H818" i="6"/>
  <c r="I801" i="6"/>
  <c r="H801" i="6"/>
  <c r="I786" i="6"/>
  <c r="H786" i="6"/>
  <c r="I769" i="6"/>
  <c r="H769" i="6"/>
  <c r="I752" i="6"/>
  <c r="H752" i="6"/>
  <c r="I737" i="6"/>
  <c r="H737" i="6"/>
  <c r="I720" i="6"/>
  <c r="H720" i="6"/>
  <c r="I703" i="6"/>
  <c r="H703" i="6"/>
  <c r="I686" i="6"/>
  <c r="H686" i="6"/>
  <c r="I671" i="6"/>
  <c r="H671" i="6"/>
  <c r="I654" i="6"/>
  <c r="H654" i="6"/>
  <c r="I637" i="6"/>
  <c r="H637" i="6"/>
  <c r="I622" i="6"/>
  <c r="H622" i="6"/>
  <c r="I605" i="6"/>
  <c r="H605" i="6"/>
  <c r="I590" i="6"/>
  <c r="H590" i="6"/>
  <c r="I581" i="6"/>
  <c r="H581" i="6"/>
  <c r="I576" i="6"/>
  <c r="H576" i="6"/>
  <c r="I560" i="6"/>
  <c r="H560" i="6"/>
  <c r="I537" i="6"/>
  <c r="H537" i="6"/>
  <c r="I519" i="6"/>
  <c r="H519" i="6"/>
  <c r="I503" i="6"/>
  <c r="H503" i="6"/>
  <c r="I488" i="6"/>
  <c r="H488" i="6"/>
  <c r="I473" i="6"/>
  <c r="H473" i="6"/>
  <c r="I454" i="6"/>
  <c r="H454" i="6"/>
  <c r="I439" i="6"/>
  <c r="H439" i="6"/>
  <c r="I426" i="6"/>
  <c r="H426" i="6"/>
  <c r="I409" i="6"/>
  <c r="H409" i="6"/>
  <c r="I393" i="6"/>
  <c r="H393" i="6"/>
  <c r="I378" i="6"/>
  <c r="H378" i="6"/>
  <c r="I362" i="6"/>
  <c r="H362" i="6"/>
  <c r="I347" i="6"/>
  <c r="H347" i="6"/>
  <c r="I334" i="6"/>
  <c r="H334" i="6"/>
  <c r="I315" i="6"/>
  <c r="H315" i="6"/>
  <c r="I299" i="6"/>
  <c r="H299" i="6"/>
  <c r="I284" i="6"/>
  <c r="H284" i="6"/>
  <c r="I269" i="6"/>
  <c r="H269" i="6"/>
  <c r="I254" i="6"/>
  <c r="H254" i="6"/>
  <c r="I238" i="6"/>
  <c r="H238" i="6"/>
  <c r="I222" i="6"/>
  <c r="H222" i="6"/>
  <c r="I205" i="6"/>
  <c r="H205" i="6"/>
  <c r="I189" i="6"/>
  <c r="H189" i="6"/>
  <c r="I173" i="6"/>
  <c r="H173" i="6"/>
  <c r="I158" i="6"/>
  <c r="H158" i="6"/>
  <c r="I144" i="6"/>
  <c r="H144" i="6"/>
  <c r="I129" i="6"/>
  <c r="H129" i="6"/>
  <c r="I123" i="6"/>
  <c r="H123" i="6"/>
  <c r="I118" i="6"/>
  <c r="H118" i="6"/>
  <c r="I113" i="6"/>
  <c r="H113" i="6"/>
  <c r="I108" i="6"/>
  <c r="H108" i="6"/>
  <c r="I103" i="6"/>
  <c r="H103" i="6"/>
  <c r="I98" i="6"/>
  <c r="H98" i="6"/>
  <c r="I93" i="6"/>
  <c r="H93" i="6"/>
  <c r="I86" i="6"/>
  <c r="H86" i="6"/>
  <c r="I81" i="6"/>
  <c r="H81" i="6"/>
  <c r="I76" i="6"/>
  <c r="H76" i="6"/>
  <c r="I71" i="6"/>
  <c r="H71" i="6"/>
  <c r="I66" i="6"/>
  <c r="H66" i="6"/>
  <c r="I61" i="6"/>
  <c r="H61" i="6"/>
  <c r="I56" i="6"/>
  <c r="H56" i="6"/>
  <c r="I51" i="6"/>
  <c r="H51" i="6"/>
  <c r="I46" i="6"/>
  <c r="H46" i="6"/>
  <c r="I41" i="6"/>
  <c r="H41" i="6"/>
  <c r="I36" i="6"/>
  <c r="H36" i="6"/>
  <c r="I31" i="6"/>
  <c r="H31" i="6"/>
  <c r="I26" i="6"/>
  <c r="H26" i="6"/>
  <c r="I21" i="6"/>
  <c r="H21" i="6"/>
  <c r="I16" i="6"/>
  <c r="H16" i="6"/>
  <c r="I11" i="6"/>
  <c r="H11" i="6"/>
  <c r="I6" i="6"/>
  <c r="H6" i="6"/>
  <c r="I30" i="5"/>
  <c r="I29" i="5"/>
  <c r="I26" i="5"/>
  <c r="I21" i="5"/>
  <c r="I18" i="5"/>
  <c r="I15" i="5"/>
  <c r="I12" i="5"/>
  <c r="I7" i="5"/>
  <c r="I4" i="5"/>
  <c r="C18" i="3"/>
  <c r="N66" i="2"/>
  <c r="N25" i="2"/>
  <c r="N60" i="2" s="1"/>
  <c r="N9" i="2"/>
  <c r="N10" i="2" s="1"/>
  <c r="L65" i="2"/>
  <c r="L66" i="2" s="1"/>
  <c r="K65" i="2"/>
  <c r="K66" i="2" s="1"/>
  <c r="J65" i="2"/>
  <c r="J66" i="2" s="1"/>
  <c r="I65" i="2"/>
  <c r="I66" i="2" s="1"/>
  <c r="H65" i="2"/>
  <c r="H66" i="2" s="1"/>
  <c r="G65" i="2"/>
  <c r="G66" i="2" s="1"/>
  <c r="M64" i="2"/>
  <c r="M59" i="2"/>
  <c r="P59" i="2" s="1"/>
  <c r="M58" i="2"/>
  <c r="O58" i="2" s="1"/>
  <c r="M57" i="2"/>
  <c r="O57" i="2" s="1"/>
  <c r="M56" i="2"/>
  <c r="P56" i="2" s="1"/>
  <c r="M55" i="2"/>
  <c r="P55" i="2" s="1"/>
  <c r="M54" i="2"/>
  <c r="P54" i="2" s="1"/>
  <c r="M53" i="2"/>
  <c r="P53" i="2" s="1"/>
  <c r="M52" i="2"/>
  <c r="P52" i="2" s="1"/>
  <c r="M51" i="2"/>
  <c r="P51" i="2" s="1"/>
  <c r="M50" i="2"/>
  <c r="O50" i="2" s="1"/>
  <c r="M49" i="2"/>
  <c r="M48" i="2"/>
  <c r="P48" i="2" s="1"/>
  <c r="M47" i="2"/>
  <c r="P47" i="2" s="1"/>
  <c r="M46" i="2"/>
  <c r="P46" i="2" s="1"/>
  <c r="M45" i="2"/>
  <c r="O45" i="2" s="1"/>
  <c r="M44" i="2"/>
  <c r="O44" i="2" s="1"/>
  <c r="M43" i="2"/>
  <c r="P43" i="2" s="1"/>
  <c r="M42" i="2"/>
  <c r="P42" i="2" s="1"/>
  <c r="M41" i="2"/>
  <c r="P41" i="2" s="1"/>
  <c r="M40" i="2"/>
  <c r="P40" i="2" s="1"/>
  <c r="M39" i="2"/>
  <c r="P39" i="2" s="1"/>
  <c r="M38" i="2"/>
  <c r="O38" i="2" s="1"/>
  <c r="M37" i="2"/>
  <c r="P37" i="2" s="1"/>
  <c r="M36" i="2"/>
  <c r="P36" i="2" s="1"/>
  <c r="M35" i="2"/>
  <c r="O35" i="2" s="1"/>
  <c r="M34" i="2"/>
  <c r="P34" i="2" s="1"/>
  <c r="M33" i="2"/>
  <c r="M32" i="2"/>
  <c r="P32" i="2" s="1"/>
  <c r="M31" i="2"/>
  <c r="P31" i="2" s="1"/>
  <c r="M30" i="2"/>
  <c r="P30" i="2" s="1"/>
  <c r="M29" i="2"/>
  <c r="M28" i="2"/>
  <c r="M27" i="2"/>
  <c r="O27" i="2" s="1"/>
  <c r="M26" i="2"/>
  <c r="P26" i="2" s="1"/>
  <c r="L25" i="2"/>
  <c r="L60" i="2" s="1"/>
  <c r="K25" i="2"/>
  <c r="K60" i="2" s="1"/>
  <c r="J25" i="2"/>
  <c r="I25" i="2"/>
  <c r="H25" i="2"/>
  <c r="H60" i="2" s="1"/>
  <c r="G25" i="2"/>
  <c r="G60" i="2" s="1"/>
  <c r="M24" i="2"/>
  <c r="M23" i="2"/>
  <c r="P23" i="2" s="1"/>
  <c r="M22" i="2"/>
  <c r="O22" i="2" s="1"/>
  <c r="M21" i="2"/>
  <c r="P21" i="2" s="1"/>
  <c r="M19" i="2"/>
  <c r="O19" i="2" s="1"/>
  <c r="M18" i="2"/>
  <c r="M17" i="2"/>
  <c r="P17" i="2" s="1"/>
  <c r="M16" i="2"/>
  <c r="P16" i="2" s="1"/>
  <c r="M15" i="2"/>
  <c r="P15" i="2" s="1"/>
  <c r="M14" i="2"/>
  <c r="P14" i="2" s="1"/>
  <c r="M13" i="2"/>
  <c r="P13" i="2" s="1"/>
  <c r="M12" i="2"/>
  <c r="L9" i="2"/>
  <c r="L10" i="2" s="1"/>
  <c r="K9" i="2"/>
  <c r="K10" i="2" s="1"/>
  <c r="J9" i="2"/>
  <c r="J10" i="2" s="1"/>
  <c r="I9" i="2"/>
  <c r="I10" i="2" s="1"/>
  <c r="H9" i="2"/>
  <c r="G9" i="2"/>
  <c r="G10" i="2" s="1"/>
  <c r="M8" i="2"/>
  <c r="P8" i="2" s="1"/>
  <c r="M7" i="2"/>
  <c r="P7" i="2" s="1"/>
  <c r="M6" i="2"/>
  <c r="P6" i="2" s="1"/>
  <c r="M5" i="2"/>
  <c r="P5" i="2" s="1"/>
  <c r="G44" i="1"/>
  <c r="G43" i="1"/>
  <c r="G42" i="1"/>
  <c r="G38" i="1"/>
  <c r="G37" i="1"/>
  <c r="G19" i="1"/>
  <c r="G9" i="1"/>
  <c r="G8" i="1"/>
  <c r="K61" i="2" l="1"/>
  <c r="O43" i="2"/>
  <c r="P38" i="2"/>
  <c r="O5" i="2"/>
  <c r="P19" i="2"/>
  <c r="P35" i="2"/>
  <c r="O14" i="2"/>
  <c r="O36" i="2"/>
  <c r="O39" i="2"/>
  <c r="P50" i="2"/>
  <c r="P58" i="2"/>
  <c r="P27" i="2"/>
  <c r="O55" i="2"/>
  <c r="O7" i="2"/>
  <c r="O13" i="2"/>
  <c r="O52" i="2"/>
  <c r="P57" i="2"/>
  <c r="M25" i="2"/>
  <c r="O25" i="2" s="1"/>
  <c r="O31" i="2"/>
  <c r="O54" i="2"/>
  <c r="O6" i="2"/>
  <c r="P22" i="2"/>
  <c r="O37" i="2"/>
  <c r="O51" i="2"/>
  <c r="O17" i="2"/>
  <c r="O34" i="2"/>
  <c r="O40" i="2"/>
  <c r="M9" i="2"/>
  <c r="O9" i="2" s="1"/>
  <c r="H10" i="2"/>
  <c r="H61" i="2" s="1"/>
  <c r="K67" i="2"/>
  <c r="M66" i="2"/>
  <c r="P45" i="2"/>
  <c r="I60" i="2"/>
  <c r="O32" i="2"/>
  <c r="O56" i="2"/>
  <c r="L61" i="2"/>
  <c r="P44" i="2"/>
  <c r="G61" i="2"/>
  <c r="O16" i="2"/>
  <c r="J60" i="2"/>
  <c r="O23" i="2"/>
  <c r="O48" i="2"/>
  <c r="O8" i="2"/>
  <c r="O15" i="2"/>
  <c r="O30" i="2"/>
  <c r="O42" i="2"/>
  <c r="O47" i="2"/>
  <c r="O59" i="2"/>
  <c r="O41" i="2"/>
  <c r="O53" i="2"/>
  <c r="O21" i="2"/>
  <c r="O26" i="2"/>
  <c r="O46" i="2"/>
  <c r="M65" i="2"/>
  <c r="N61" i="2"/>
  <c r="M10" i="2" l="1"/>
  <c r="O10" i="2" s="1"/>
  <c r="P9" i="2"/>
  <c r="P25" i="2"/>
  <c r="H67" i="2"/>
  <c r="P66" i="2"/>
  <c r="O66" i="2"/>
  <c r="J61" i="2"/>
  <c r="I61" i="2"/>
  <c r="P10" i="2"/>
  <c r="L67" i="2"/>
  <c r="G67" i="2"/>
  <c r="M60" i="2"/>
  <c r="N67" i="2"/>
  <c r="I67" i="2" l="1"/>
  <c r="J67" i="2"/>
  <c r="M61" i="2"/>
  <c r="M67" i="2"/>
  <c r="P60" i="2"/>
  <c r="O60" i="2"/>
  <c r="P67" i="2"/>
  <c r="O67" i="2"/>
  <c r="P61" i="2" l="1"/>
  <c r="O61" i="2"/>
</calcChain>
</file>

<file path=xl/sharedStrings.xml><?xml version="1.0" encoding="utf-8"?>
<sst xmlns="http://schemas.openxmlformats.org/spreadsheetml/2006/main" count="1695" uniqueCount="263">
  <si>
    <t>Mar 26</t>
  </si>
  <si>
    <t>Ordinary Income/Expense</t>
  </si>
  <si>
    <t>Income</t>
  </si>
  <si>
    <t>3100 · STATE BEACH FUNDS</t>
  </si>
  <si>
    <t>3110 · Seasonal Permit Sales</t>
  </si>
  <si>
    <t>3130 · Seasonal Permit Sales Retail</t>
  </si>
  <si>
    <t>3602 · INTERETS EARNED</t>
  </si>
  <si>
    <t>Total Income</t>
  </si>
  <si>
    <t>Gross Profit</t>
  </si>
  <si>
    <t>Expense</t>
  </si>
  <si>
    <t>6560 · Payroll Expenses</t>
  </si>
  <si>
    <t>7090 · PARKS/PW SUPERVISOR</t>
  </si>
  <si>
    <t>7100 · BOOTH ATTENDANT WAGES</t>
  </si>
  <si>
    <t>7101 · TMRS CITY PORTION</t>
  </si>
  <si>
    <t>7105 · BEACH CLEANUP EMPLOYEE</t>
  </si>
  <si>
    <t>Full Time</t>
  </si>
  <si>
    <t>Seasonal Cleanup.1</t>
  </si>
  <si>
    <t>7105 · BEACH CLEANUP EMPLOYEE - Other</t>
  </si>
  <si>
    <t>Total 7105 · BEACH CLEANUP EMPLOYEE</t>
  </si>
  <si>
    <t>7108 · HEALTH/LIFE  INSURANCE</t>
  </si>
  <si>
    <t>7110 · OVERTIME BOOTH ATTENDANT</t>
  </si>
  <si>
    <t>7111 · Booth Attendant Holiday Worked</t>
  </si>
  <si>
    <t>7150 · FICA MATCH/SUTA</t>
  </si>
  <si>
    <t>7180 · PROFESSIONAL/LEGAL SERVICES</t>
  </si>
  <si>
    <t>7211 · Merchant Card Service Fees</t>
  </si>
  <si>
    <t>7260 · SIGN / BARRICADE / FLAGS</t>
  </si>
  <si>
    <t>7270 · UNIFORM EXPENSE</t>
  </si>
  <si>
    <t>7490 · ENTRANCE ACCESS</t>
  </si>
  <si>
    <t>7501 · Beach Shower Utilities</t>
  </si>
  <si>
    <t>7520 · TRASH BAGS</t>
  </si>
  <si>
    <t>7590 · TELEPHONE</t>
  </si>
  <si>
    <t>7603 · Construction</t>
  </si>
  <si>
    <t>7612 · FUEL</t>
  </si>
  <si>
    <t>7616 · Beach Cleanup Supplies</t>
  </si>
  <si>
    <t>7629 · Tool Purchase</t>
  </si>
  <si>
    <t>7634 · ARMORED SERVICE</t>
  </si>
  <si>
    <t>Total Expense</t>
  </si>
  <si>
    <t>Net Ordinary Income</t>
  </si>
  <si>
    <t>Other Income/Expense</t>
  </si>
  <si>
    <t>Other Expense</t>
  </si>
  <si>
    <t>1014 · Cash short and over</t>
  </si>
  <si>
    <t>Total Other Expense</t>
  </si>
  <si>
    <t>Net Other Income</t>
  </si>
  <si>
    <t>Net Income</t>
  </si>
  <si>
    <t>TOTAL</t>
  </si>
  <si>
    <t>Oct 25</t>
  </si>
  <si>
    <t>Budget</t>
  </si>
  <si>
    <t>$ Over Budget</t>
  </si>
  <si>
    <t>% of Budget</t>
  </si>
  <si>
    <t>Nov 25</t>
  </si>
  <si>
    <t>Dec 25</t>
  </si>
  <si>
    <t>Jan 26</t>
  </si>
  <si>
    <t>Feb 26</t>
  </si>
  <si>
    <t>Oct '25 - Mar 26</t>
  </si>
  <si>
    <t>6154 · Emergency Managment- FEMA</t>
  </si>
  <si>
    <t>6221 · PD SPECIAL EVENT/HOLIDAY</t>
  </si>
  <si>
    <t>7102 · SEASONAL BEACH PATROL LABOR</t>
  </si>
  <si>
    <t>7104 · ADMIN LABOR City Sec, Finance</t>
  </si>
  <si>
    <t>Seasonal Cleanup.2MB</t>
  </si>
  <si>
    <t>7112 · SEASONAL BEACH BOOTH BONUS</t>
  </si>
  <si>
    <t>7160 · LONGEVITY PAY</t>
  </si>
  <si>
    <t>7170 · WORK COMP</t>
  </si>
  <si>
    <t>7200 · OFFICE SUPPLIES</t>
  </si>
  <si>
    <t>7250 · PERMIT DECALS</t>
  </si>
  <si>
    <t>7255 · TRASH BARRELS</t>
  </si>
  <si>
    <t>7480 · EQ REPAIRS</t>
  </si>
  <si>
    <t>7500 · Dune Mitigation</t>
  </si>
  <si>
    <t>7530 · WALKOVERS</t>
  </si>
  <si>
    <t>7540 · AUDIT EXPENSE</t>
  </si>
  <si>
    <t>7560 · PORTABLE TOILET SERVICE</t>
  </si>
  <si>
    <t>7605 · BOOTHS</t>
  </si>
  <si>
    <t>7613 · ROLLOFFS</t>
  </si>
  <si>
    <t>7617 · Booth Attendant Supplies</t>
  </si>
  <si>
    <t>7630.2 · Equipment Purchase</t>
  </si>
  <si>
    <t>7638 · Vehicle repair - Maintenance</t>
  </si>
  <si>
    <t>7800 · Drug Testing</t>
  </si>
  <si>
    <t>Amazon</t>
  </si>
  <si>
    <t>BRINKS INC</t>
  </si>
  <si>
    <t>Cintas</t>
  </si>
  <si>
    <t>Clover</t>
  </si>
  <si>
    <t>FDMS</t>
  </si>
  <si>
    <t>Imperial Dade</t>
  </si>
  <si>
    <t>KJR Construction</t>
  </si>
  <si>
    <t>Lowes</t>
  </si>
  <si>
    <t>McCoys</t>
  </si>
  <si>
    <t>Merchant Bankcard SD</t>
  </si>
  <si>
    <t>Reliant Energy</t>
  </si>
  <si>
    <t>T-Mobile</t>
  </si>
  <si>
    <t>The Sign Guy</t>
  </si>
  <si>
    <t>TML ADMINISTRATIVE SERVICES</t>
  </si>
  <si>
    <t>TMRS</t>
  </si>
  <si>
    <t>TX Health Benefits Pool</t>
  </si>
  <si>
    <t>Type</t>
  </si>
  <si>
    <t>Date</t>
  </si>
  <si>
    <t>Num</t>
  </si>
  <si>
    <t>Account</t>
  </si>
  <si>
    <t>Credit</t>
  </si>
  <si>
    <t>AMERICAN MATERIALS</t>
  </si>
  <si>
    <t>BCSS</t>
  </si>
  <si>
    <t>Garner Paving &amp; Construction, Ltd</t>
  </si>
  <si>
    <t>IRS</t>
  </si>
  <si>
    <t>TEXAS CHILD SUPPORT SDU</t>
  </si>
  <si>
    <t>Credit Card Charge</t>
  </si>
  <si>
    <t>Bill Pmt -Check</t>
  </si>
  <si>
    <t>Bill</t>
  </si>
  <si>
    <t>Check</t>
  </si>
  <si>
    <t>Liability Check</t>
  </si>
  <si>
    <t>2907</t>
  </si>
  <si>
    <t>EFT</t>
  </si>
  <si>
    <t>13155693</t>
  </si>
  <si>
    <t>2900</t>
  </si>
  <si>
    <t>4262085723</t>
  </si>
  <si>
    <t>2904</t>
  </si>
  <si>
    <t>2899</t>
  </si>
  <si>
    <t>41109045</t>
  </si>
  <si>
    <t>310202696</t>
  </si>
  <si>
    <t>324202693</t>
  </si>
  <si>
    <t>087</t>
  </si>
  <si>
    <t>2901</t>
  </si>
  <si>
    <t>2902</t>
  </si>
  <si>
    <t>ACH</t>
  </si>
  <si>
    <t>31511221</t>
  </si>
  <si>
    <t>310202695</t>
  </si>
  <si>
    <t>324202692</t>
  </si>
  <si>
    <t>2906</t>
  </si>
  <si>
    <t>Echeck</t>
  </si>
  <si>
    <t>ECheck</t>
  </si>
  <si>
    <t>7801 · Amegy Credit Card</t>
  </si>
  <si>
    <t>1001A · AMEGY BEACH FUND</t>
  </si>
  <si>
    <t>2000 · Accounts Payable</t>
  </si>
  <si>
    <t>Due Date</t>
  </si>
  <si>
    <t>Aging</t>
  </si>
  <si>
    <t>Open Balance</t>
  </si>
  <si>
    <t>ANGLETON FLAGPOLE COMPANY LLC</t>
  </si>
  <si>
    <t>Total ANGLETON FLAGPOLE COMPANY LLC</t>
  </si>
  <si>
    <t>Total BCSS</t>
  </si>
  <si>
    <t>Total BRINKS INC</t>
  </si>
  <si>
    <t>Total Cintas</t>
  </si>
  <si>
    <t>GIROURDS</t>
  </si>
  <si>
    <t>Total GIROURDS</t>
  </si>
  <si>
    <t>Total Imperial Dade</t>
  </si>
  <si>
    <t>Total T-Mobile</t>
  </si>
  <si>
    <t>VOYAGER FLEET SYSTEMS INC.</t>
  </si>
  <si>
    <t>Total VOYAGER FLEET SYSTEMS INC.</t>
  </si>
  <si>
    <t>10631</t>
  </si>
  <si>
    <t>107553</t>
  </si>
  <si>
    <t>13133734</t>
  </si>
  <si>
    <t>8398939</t>
  </si>
  <si>
    <t>872746</t>
  </si>
  <si>
    <t>38658471</t>
  </si>
  <si>
    <t>Name</t>
  </si>
  <si>
    <t>Item</t>
  </si>
  <si>
    <t>Paid Amount</t>
  </si>
  <si>
    <t>Original Amount</t>
  </si>
  <si>
    <t xml:space="preserve"> </t>
  </si>
  <si>
    <t>Paycheck</t>
  </si>
  <si>
    <t>108403</t>
  </si>
  <si>
    <t>40312321</t>
  </si>
  <si>
    <t>13055881</t>
  </si>
  <si>
    <t>13089421</t>
  </si>
  <si>
    <t>13112513</t>
  </si>
  <si>
    <t>2903</t>
  </si>
  <si>
    <t>Proposal</t>
  </si>
  <si>
    <t>2905</t>
  </si>
  <si>
    <t>90766</t>
  </si>
  <si>
    <t>90889</t>
  </si>
  <si>
    <t>310202614</t>
  </si>
  <si>
    <t>310202615</t>
  </si>
  <si>
    <t>310202616</t>
  </si>
  <si>
    <t>310202617</t>
  </si>
  <si>
    <t>310202618</t>
  </si>
  <si>
    <t>310202619</t>
  </si>
  <si>
    <t>310202620</t>
  </si>
  <si>
    <t>310202621</t>
  </si>
  <si>
    <t>310202622</t>
  </si>
  <si>
    <t>310202623</t>
  </si>
  <si>
    <t>310202624</t>
  </si>
  <si>
    <t>310202625</t>
  </si>
  <si>
    <t>310202626</t>
  </si>
  <si>
    <t>310202627</t>
  </si>
  <si>
    <t>310202628</t>
  </si>
  <si>
    <t>310202629</t>
  </si>
  <si>
    <t>310202630</t>
  </si>
  <si>
    <t>310202631</t>
  </si>
  <si>
    <t>310202632</t>
  </si>
  <si>
    <t>310202633</t>
  </si>
  <si>
    <t>310202634</t>
  </si>
  <si>
    <t>310202635</t>
  </si>
  <si>
    <t>310202636</t>
  </si>
  <si>
    <t>310202637</t>
  </si>
  <si>
    <t>Grace C Vickery</t>
  </si>
  <si>
    <t>Janet Solis</t>
  </si>
  <si>
    <t>Aiden Guillen</t>
  </si>
  <si>
    <t>Aurelio A Ibarra</t>
  </si>
  <si>
    <t>Brody Matula</t>
  </si>
  <si>
    <t>Brooklyn Bryan</t>
  </si>
  <si>
    <t>Cheyenne Cox</t>
  </si>
  <si>
    <t>Christopher Lee</t>
  </si>
  <si>
    <t>Christy R Poland</t>
  </si>
  <si>
    <t>Ernesto Martinez</t>
  </si>
  <si>
    <t>Gavin Marks</t>
  </si>
  <si>
    <t>George Kilpatrick</t>
  </si>
  <si>
    <t>Harold Ibarra</t>
  </si>
  <si>
    <t>Jayden A Flores</t>
  </si>
  <si>
    <t>Jerry B Stephens</t>
  </si>
  <si>
    <t>Jesse Cruz</t>
  </si>
  <si>
    <t>Johnna P Bennett</t>
  </si>
  <si>
    <t>Jordonna Consilio</t>
  </si>
  <si>
    <t>Jose J Gonzalez III</t>
  </si>
  <si>
    <t>Malachi Willman</t>
  </si>
  <si>
    <t>Mark R Richardson</t>
  </si>
  <si>
    <t>Martha M Zavala</t>
  </si>
  <si>
    <t>Matthew J Benavides</t>
  </si>
  <si>
    <t>Michael M Checklick</t>
  </si>
  <si>
    <t>Seth Miller</t>
  </si>
  <si>
    <t>2100 · Payroll Liabilities</t>
  </si>
  <si>
    <t>2903.A · TMRS PAYABLE - EMPLOYEE</t>
  </si>
  <si>
    <t>2903.B · TMRS PAYABLE - EMPLOYER</t>
  </si>
  <si>
    <t>310202638</t>
  </si>
  <si>
    <t>310202639</t>
  </si>
  <si>
    <t>310202640</t>
  </si>
  <si>
    <t>310202641</t>
  </si>
  <si>
    <t>324202601</t>
  </si>
  <si>
    <t>324202602</t>
  </si>
  <si>
    <t>324202603</t>
  </si>
  <si>
    <t>324202604</t>
  </si>
  <si>
    <t>324202605</t>
  </si>
  <si>
    <t>324202606</t>
  </si>
  <si>
    <t>324202607</t>
  </si>
  <si>
    <t>324202608</t>
  </si>
  <si>
    <t>324202609</t>
  </si>
  <si>
    <t>324202610</t>
  </si>
  <si>
    <t>324202611</t>
  </si>
  <si>
    <t>324202612</t>
  </si>
  <si>
    <t>324202613</t>
  </si>
  <si>
    <t>324202614</t>
  </si>
  <si>
    <t>324202615</t>
  </si>
  <si>
    <t>324202616</t>
  </si>
  <si>
    <t>324202617</t>
  </si>
  <si>
    <t>324202618</t>
  </si>
  <si>
    <t>324202619</t>
  </si>
  <si>
    <t>324202620</t>
  </si>
  <si>
    <t>324202621</t>
  </si>
  <si>
    <t>324202622</t>
  </si>
  <si>
    <t>324202623</t>
  </si>
  <si>
    <t>324202624</t>
  </si>
  <si>
    <t>324202625</t>
  </si>
  <si>
    <t>324202626</t>
  </si>
  <si>
    <t>Shane A Rector</t>
  </si>
  <si>
    <t>Toby J Bolinger</t>
  </si>
  <si>
    <t>Tyler L Taylor</t>
  </si>
  <si>
    <t>Willie Holloway</t>
  </si>
  <si>
    <t>Allie L Paul</t>
  </si>
  <si>
    <t>Byron Dabney</t>
  </si>
  <si>
    <t>Dexter Manning</t>
  </si>
  <si>
    <t>Lianan Area</t>
  </si>
  <si>
    <t>Lindsey Franklin</t>
  </si>
  <si>
    <t>324202627</t>
  </si>
  <si>
    <t>324202628</t>
  </si>
  <si>
    <t>324202629</t>
  </si>
  <si>
    <t>324202630</t>
  </si>
  <si>
    <t>324202631</t>
  </si>
  <si>
    <t>Sara Pritchard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</si>
</sst>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\-#,##0.00"/>
    <numFmt numFmtId="165" formatCode="#,##0.0#%;\-#,##0.0#%"/>
    <numFmt numFmtId="166" formatCode="mm/dd/yyyy"/>
    <numFmt numFmtId="167" formatCode="#,##0;\-#,##0"/>
  </numFmts>
  <fonts count="13" x14ac:knownFonts="1">
    <font>
      <sz val="11"/>
      <color theme="1"/>
      <name val="Aptos Narrow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8"/>
      <color theme="1"/>
      <name val="Aptos Narrow"/>
      <family val="2"/>
      <scheme val="minor"/>
    </font>
    <font>
      <b/>
      <sz val="18"/>
      <color rgb="FF000000"/>
      <name val="Arial"/>
      <family val="2"/>
    </font>
    <font>
      <sz val="18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5">
    <xf numFmtId="0" fontId="0" fillId="0" borderId="0"/>
    <xf numFmtId="0" fontId="3" fillId="0" borderId="0"/>
    <xf numFmtId="0" fontId="8" fillId="0" borderId="0"/>
    <xf numFmtId="0" fontId="9" fillId="0" borderId="0"/>
    <xf numFmtId="0" fontId="10" fillId="0" borderId="0"/>
  </cellStyleXfs>
  <cellXfs count="39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3" xfId="0" applyNumberFormat="1" applyFont="1" applyBorder="1"/>
    <xf numFmtId="164" fontId="2" fillId="0" borderId="2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0" fontId="4" fillId="0" borderId="0" xfId="0" applyFont="1"/>
    <xf numFmtId="49" fontId="5" fillId="0" borderId="0" xfId="0" applyNumberFormat="1" applyFont="1" applyAlignment="1">
      <alignment horizontal="centerContinuous"/>
    </xf>
    <xf numFmtId="49" fontId="6" fillId="0" borderId="0" xfId="0" applyNumberFormat="1" applyFont="1" applyAlignment="1">
      <alignment horizontal="centerContinuous"/>
    </xf>
    <xf numFmtId="49" fontId="6" fillId="0" borderId="6" xfId="0" applyNumberFormat="1" applyFont="1" applyBorder="1" applyAlignment="1">
      <alignment horizontal="center"/>
    </xf>
    <xf numFmtId="164" fontId="7" fillId="0" borderId="0" xfId="0" applyNumberFormat="1" applyFont="1"/>
    <xf numFmtId="165" fontId="7" fillId="0" borderId="0" xfId="0" applyNumberFormat="1" applyFont="1"/>
    <xf numFmtId="164" fontId="7" fillId="0" borderId="3" xfId="0" applyNumberFormat="1" applyFont="1" applyBorder="1"/>
    <xf numFmtId="165" fontId="7" fillId="0" borderId="3" xfId="0" applyNumberFormat="1" applyFont="1" applyBorder="1"/>
    <xf numFmtId="164" fontId="7" fillId="0" borderId="2" xfId="0" applyNumberFormat="1" applyFont="1" applyBorder="1"/>
    <xf numFmtId="165" fontId="7" fillId="0" borderId="2" xfId="0" applyNumberFormat="1" applyFont="1" applyBorder="1"/>
    <xf numFmtId="164" fontId="7" fillId="0" borderId="4" xfId="0" applyNumberFormat="1" applyFont="1" applyBorder="1"/>
    <xf numFmtId="165" fontId="7" fillId="0" borderId="4" xfId="0" applyNumberFormat="1" applyFont="1" applyBorder="1"/>
    <xf numFmtId="164" fontId="6" fillId="0" borderId="5" xfId="0" applyNumberFormat="1" applyFont="1" applyBorder="1"/>
    <xf numFmtId="165" fontId="6" fillId="0" borderId="5" xfId="0" applyNumberFormat="1" applyFont="1" applyBorder="1"/>
    <xf numFmtId="0" fontId="5" fillId="0" borderId="0" xfId="0" applyFont="1"/>
    <xf numFmtId="49" fontId="0" fillId="0" borderId="0" xfId="0" applyNumberFormat="1"/>
    <xf numFmtId="166" fontId="1" fillId="0" borderId="0" xfId="0" applyNumberFormat="1" applyFont="1"/>
    <xf numFmtId="164" fontId="1" fillId="0" borderId="0" xfId="0" applyNumberFormat="1" applyFont="1"/>
    <xf numFmtId="49" fontId="2" fillId="0" borderId="0" xfId="0" applyNumberFormat="1" applyFont="1"/>
    <xf numFmtId="166" fontId="2" fillId="0" borderId="0" xfId="0" applyNumberFormat="1" applyFont="1"/>
    <xf numFmtId="49" fontId="0" fillId="0" borderId="0" xfId="0" applyNumberFormat="1" applyAlignment="1">
      <alignment horizontal="center"/>
    </xf>
    <xf numFmtId="167" fontId="1" fillId="0" borderId="0" xfId="0" applyNumberFormat="1" applyFont="1"/>
    <xf numFmtId="167" fontId="2" fillId="0" borderId="0" xfId="0" applyNumberFormat="1" applyFont="1"/>
    <xf numFmtId="0" fontId="0" fillId="0" borderId="0" xfId="0" applyNumberFormat="1"/>
    <xf numFmtId="0" fontId="11" fillId="0" borderId="0" xfId="4" applyFont="1"/>
    <xf numFmtId="0" fontId="12" fillId="0" borderId="0" xfId="4" applyFont="1"/>
  </cellXfs>
  <cellStyles count="5">
    <cellStyle name="Normal" xfId="0" builtinId="0"/>
    <cellStyle name="Normal 2" xfId="1" xr:uid="{CAAD9D98-7B13-4A62-95B1-852FFABD1BD2}"/>
    <cellStyle name="Normal 3" xfId="2" xr:uid="{AE121908-BCA3-4132-951F-C499F87FA8F4}"/>
    <cellStyle name="Normal 4" xfId="3" xr:uid="{0A27218C-B1E2-434F-B179-93270F155C1F}"/>
    <cellStyle name="Normal 5" xfId="4" xr:uid="{8A6FFC53-2F7B-4FC9-8E94-A1117B34D0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4A28DD6-74FE-4CCB-BB0D-EB2BF65D9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86918-3CED-4A57-9701-41B76559E117}">
  <dimension ref="B1:C40"/>
  <sheetViews>
    <sheetView showGridLines="0" zoomScale="84" zoomScaleNormal="84" workbookViewId="0"/>
  </sheetViews>
  <sheetFormatPr defaultColWidth="8.85546875" defaultRowHeight="15" x14ac:dyDescent="0.25"/>
  <cols>
    <col min="1" max="1" width="3" style="37" customWidth="1"/>
    <col min="2" max="2" width="4.140625" style="37" customWidth="1"/>
    <col min="3" max="3" width="54" style="37" customWidth="1"/>
    <col min="4" max="4" width="3.7109375" style="37" customWidth="1"/>
    <col min="5" max="5" width="90.28515625" style="37" customWidth="1"/>
    <col min="6" max="7" width="8.85546875" style="37"/>
    <col min="8" max="8" width="15.42578125" style="37" customWidth="1"/>
    <col min="9" max="9" width="5.140625" style="37" customWidth="1"/>
    <col min="10" max="11" width="8.85546875" style="37"/>
    <col min="12" max="12" width="3" style="37" customWidth="1"/>
    <col min="13" max="15" width="8.85546875" style="37"/>
    <col min="16" max="16" width="7" style="37" customWidth="1"/>
    <col min="17" max="256" width="8.85546875" style="37"/>
    <col min="257" max="257" width="3" style="37" customWidth="1"/>
    <col min="258" max="258" width="4.140625" style="37" customWidth="1"/>
    <col min="259" max="259" width="54" style="37" customWidth="1"/>
    <col min="260" max="260" width="3.7109375" style="37" customWidth="1"/>
    <col min="261" max="261" width="90.28515625" style="37" customWidth="1"/>
    <col min="262" max="263" width="8.85546875" style="37"/>
    <col min="264" max="264" width="15.42578125" style="37" customWidth="1"/>
    <col min="265" max="265" width="5.140625" style="37" customWidth="1"/>
    <col min="266" max="267" width="8.85546875" style="37"/>
    <col min="268" max="268" width="3" style="37" customWidth="1"/>
    <col min="269" max="271" width="8.85546875" style="37"/>
    <col min="272" max="272" width="7" style="37" customWidth="1"/>
    <col min="273" max="512" width="8.85546875" style="37"/>
    <col min="513" max="513" width="3" style="37" customWidth="1"/>
    <col min="514" max="514" width="4.140625" style="37" customWidth="1"/>
    <col min="515" max="515" width="54" style="37" customWidth="1"/>
    <col min="516" max="516" width="3.7109375" style="37" customWidth="1"/>
    <col min="517" max="517" width="90.28515625" style="37" customWidth="1"/>
    <col min="518" max="519" width="8.85546875" style="37"/>
    <col min="520" max="520" width="15.42578125" style="37" customWidth="1"/>
    <col min="521" max="521" width="5.140625" style="37" customWidth="1"/>
    <col min="522" max="523" width="8.85546875" style="37"/>
    <col min="524" max="524" width="3" style="37" customWidth="1"/>
    <col min="525" max="527" width="8.85546875" style="37"/>
    <col min="528" max="528" width="7" style="37" customWidth="1"/>
    <col min="529" max="768" width="8.85546875" style="37"/>
    <col min="769" max="769" width="3" style="37" customWidth="1"/>
    <col min="770" max="770" width="4.140625" style="37" customWidth="1"/>
    <col min="771" max="771" width="54" style="37" customWidth="1"/>
    <col min="772" max="772" width="3.7109375" style="37" customWidth="1"/>
    <col min="773" max="773" width="90.28515625" style="37" customWidth="1"/>
    <col min="774" max="775" width="8.85546875" style="37"/>
    <col min="776" max="776" width="15.42578125" style="37" customWidth="1"/>
    <col min="777" max="777" width="5.140625" style="37" customWidth="1"/>
    <col min="778" max="779" width="8.85546875" style="37"/>
    <col min="780" max="780" width="3" style="37" customWidth="1"/>
    <col min="781" max="783" width="8.85546875" style="37"/>
    <col min="784" max="784" width="7" style="37" customWidth="1"/>
    <col min="785" max="1024" width="8.85546875" style="37"/>
    <col min="1025" max="1025" width="3" style="37" customWidth="1"/>
    <col min="1026" max="1026" width="4.140625" style="37" customWidth="1"/>
    <col min="1027" max="1027" width="54" style="37" customWidth="1"/>
    <col min="1028" max="1028" width="3.7109375" style="37" customWidth="1"/>
    <col min="1029" max="1029" width="90.28515625" style="37" customWidth="1"/>
    <col min="1030" max="1031" width="8.85546875" style="37"/>
    <col min="1032" max="1032" width="15.42578125" style="37" customWidth="1"/>
    <col min="1033" max="1033" width="5.140625" style="37" customWidth="1"/>
    <col min="1034" max="1035" width="8.85546875" style="37"/>
    <col min="1036" max="1036" width="3" style="37" customWidth="1"/>
    <col min="1037" max="1039" width="8.85546875" style="37"/>
    <col min="1040" max="1040" width="7" style="37" customWidth="1"/>
    <col min="1041" max="1280" width="8.85546875" style="37"/>
    <col min="1281" max="1281" width="3" style="37" customWidth="1"/>
    <col min="1282" max="1282" width="4.140625" style="37" customWidth="1"/>
    <col min="1283" max="1283" width="54" style="37" customWidth="1"/>
    <col min="1284" max="1284" width="3.7109375" style="37" customWidth="1"/>
    <col min="1285" max="1285" width="90.28515625" style="37" customWidth="1"/>
    <col min="1286" max="1287" width="8.85546875" style="37"/>
    <col min="1288" max="1288" width="15.42578125" style="37" customWidth="1"/>
    <col min="1289" max="1289" width="5.140625" style="37" customWidth="1"/>
    <col min="1290" max="1291" width="8.85546875" style="37"/>
    <col min="1292" max="1292" width="3" style="37" customWidth="1"/>
    <col min="1293" max="1295" width="8.85546875" style="37"/>
    <col min="1296" max="1296" width="7" style="37" customWidth="1"/>
    <col min="1297" max="1536" width="8.85546875" style="37"/>
    <col min="1537" max="1537" width="3" style="37" customWidth="1"/>
    <col min="1538" max="1538" width="4.140625" style="37" customWidth="1"/>
    <col min="1539" max="1539" width="54" style="37" customWidth="1"/>
    <col min="1540" max="1540" width="3.7109375" style="37" customWidth="1"/>
    <col min="1541" max="1541" width="90.28515625" style="37" customWidth="1"/>
    <col min="1542" max="1543" width="8.85546875" style="37"/>
    <col min="1544" max="1544" width="15.42578125" style="37" customWidth="1"/>
    <col min="1545" max="1545" width="5.140625" style="37" customWidth="1"/>
    <col min="1546" max="1547" width="8.85546875" style="37"/>
    <col min="1548" max="1548" width="3" style="37" customWidth="1"/>
    <col min="1549" max="1551" width="8.85546875" style="37"/>
    <col min="1552" max="1552" width="7" style="37" customWidth="1"/>
    <col min="1553" max="1792" width="8.85546875" style="37"/>
    <col min="1793" max="1793" width="3" style="37" customWidth="1"/>
    <col min="1794" max="1794" width="4.140625" style="37" customWidth="1"/>
    <col min="1795" max="1795" width="54" style="37" customWidth="1"/>
    <col min="1796" max="1796" width="3.7109375" style="37" customWidth="1"/>
    <col min="1797" max="1797" width="90.28515625" style="37" customWidth="1"/>
    <col min="1798" max="1799" width="8.85546875" style="37"/>
    <col min="1800" max="1800" width="15.42578125" style="37" customWidth="1"/>
    <col min="1801" max="1801" width="5.140625" style="37" customWidth="1"/>
    <col min="1802" max="1803" width="8.85546875" style="37"/>
    <col min="1804" max="1804" width="3" style="37" customWidth="1"/>
    <col min="1805" max="1807" width="8.85546875" style="37"/>
    <col min="1808" max="1808" width="7" style="37" customWidth="1"/>
    <col min="1809" max="2048" width="8.85546875" style="37"/>
    <col min="2049" max="2049" width="3" style="37" customWidth="1"/>
    <col min="2050" max="2050" width="4.140625" style="37" customWidth="1"/>
    <col min="2051" max="2051" width="54" style="37" customWidth="1"/>
    <col min="2052" max="2052" width="3.7109375" style="37" customWidth="1"/>
    <col min="2053" max="2053" width="90.28515625" style="37" customWidth="1"/>
    <col min="2054" max="2055" width="8.85546875" style="37"/>
    <col min="2056" max="2056" width="15.42578125" style="37" customWidth="1"/>
    <col min="2057" max="2057" width="5.140625" style="37" customWidth="1"/>
    <col min="2058" max="2059" width="8.85546875" style="37"/>
    <col min="2060" max="2060" width="3" style="37" customWidth="1"/>
    <col min="2061" max="2063" width="8.85546875" style="37"/>
    <col min="2064" max="2064" width="7" style="37" customWidth="1"/>
    <col min="2065" max="2304" width="8.85546875" style="37"/>
    <col min="2305" max="2305" width="3" style="37" customWidth="1"/>
    <col min="2306" max="2306" width="4.140625" style="37" customWidth="1"/>
    <col min="2307" max="2307" width="54" style="37" customWidth="1"/>
    <col min="2308" max="2308" width="3.7109375" style="37" customWidth="1"/>
    <col min="2309" max="2309" width="90.28515625" style="37" customWidth="1"/>
    <col min="2310" max="2311" width="8.85546875" style="37"/>
    <col min="2312" max="2312" width="15.42578125" style="37" customWidth="1"/>
    <col min="2313" max="2313" width="5.140625" style="37" customWidth="1"/>
    <col min="2314" max="2315" width="8.85546875" style="37"/>
    <col min="2316" max="2316" width="3" style="37" customWidth="1"/>
    <col min="2317" max="2319" width="8.85546875" style="37"/>
    <col min="2320" max="2320" width="7" style="37" customWidth="1"/>
    <col min="2321" max="2560" width="8.85546875" style="37"/>
    <col min="2561" max="2561" width="3" style="37" customWidth="1"/>
    <col min="2562" max="2562" width="4.140625" style="37" customWidth="1"/>
    <col min="2563" max="2563" width="54" style="37" customWidth="1"/>
    <col min="2564" max="2564" width="3.7109375" style="37" customWidth="1"/>
    <col min="2565" max="2565" width="90.28515625" style="37" customWidth="1"/>
    <col min="2566" max="2567" width="8.85546875" style="37"/>
    <col min="2568" max="2568" width="15.42578125" style="37" customWidth="1"/>
    <col min="2569" max="2569" width="5.140625" style="37" customWidth="1"/>
    <col min="2570" max="2571" width="8.85546875" style="37"/>
    <col min="2572" max="2572" width="3" style="37" customWidth="1"/>
    <col min="2573" max="2575" width="8.85546875" style="37"/>
    <col min="2576" max="2576" width="7" style="37" customWidth="1"/>
    <col min="2577" max="2816" width="8.85546875" style="37"/>
    <col min="2817" max="2817" width="3" style="37" customWidth="1"/>
    <col min="2818" max="2818" width="4.140625" style="37" customWidth="1"/>
    <col min="2819" max="2819" width="54" style="37" customWidth="1"/>
    <col min="2820" max="2820" width="3.7109375" style="37" customWidth="1"/>
    <col min="2821" max="2821" width="90.28515625" style="37" customWidth="1"/>
    <col min="2822" max="2823" width="8.85546875" style="37"/>
    <col min="2824" max="2824" width="15.42578125" style="37" customWidth="1"/>
    <col min="2825" max="2825" width="5.140625" style="37" customWidth="1"/>
    <col min="2826" max="2827" width="8.85546875" style="37"/>
    <col min="2828" max="2828" width="3" style="37" customWidth="1"/>
    <col min="2829" max="2831" width="8.85546875" style="37"/>
    <col min="2832" max="2832" width="7" style="37" customWidth="1"/>
    <col min="2833" max="3072" width="8.85546875" style="37"/>
    <col min="3073" max="3073" width="3" style="37" customWidth="1"/>
    <col min="3074" max="3074" width="4.140625" style="37" customWidth="1"/>
    <col min="3075" max="3075" width="54" style="37" customWidth="1"/>
    <col min="3076" max="3076" width="3.7109375" style="37" customWidth="1"/>
    <col min="3077" max="3077" width="90.28515625" style="37" customWidth="1"/>
    <col min="3078" max="3079" width="8.85546875" style="37"/>
    <col min="3080" max="3080" width="15.42578125" style="37" customWidth="1"/>
    <col min="3081" max="3081" width="5.140625" style="37" customWidth="1"/>
    <col min="3082" max="3083" width="8.85546875" style="37"/>
    <col min="3084" max="3084" width="3" style="37" customWidth="1"/>
    <col min="3085" max="3087" width="8.85546875" style="37"/>
    <col min="3088" max="3088" width="7" style="37" customWidth="1"/>
    <col min="3089" max="3328" width="8.85546875" style="37"/>
    <col min="3329" max="3329" width="3" style="37" customWidth="1"/>
    <col min="3330" max="3330" width="4.140625" style="37" customWidth="1"/>
    <col min="3331" max="3331" width="54" style="37" customWidth="1"/>
    <col min="3332" max="3332" width="3.7109375" style="37" customWidth="1"/>
    <col min="3333" max="3333" width="90.28515625" style="37" customWidth="1"/>
    <col min="3334" max="3335" width="8.85546875" style="37"/>
    <col min="3336" max="3336" width="15.42578125" style="37" customWidth="1"/>
    <col min="3337" max="3337" width="5.140625" style="37" customWidth="1"/>
    <col min="3338" max="3339" width="8.85546875" style="37"/>
    <col min="3340" max="3340" width="3" style="37" customWidth="1"/>
    <col min="3341" max="3343" width="8.85546875" style="37"/>
    <col min="3344" max="3344" width="7" style="37" customWidth="1"/>
    <col min="3345" max="3584" width="8.85546875" style="37"/>
    <col min="3585" max="3585" width="3" style="37" customWidth="1"/>
    <col min="3586" max="3586" width="4.140625" style="37" customWidth="1"/>
    <col min="3587" max="3587" width="54" style="37" customWidth="1"/>
    <col min="3588" max="3588" width="3.7109375" style="37" customWidth="1"/>
    <col min="3589" max="3589" width="90.28515625" style="37" customWidth="1"/>
    <col min="3590" max="3591" width="8.85546875" style="37"/>
    <col min="3592" max="3592" width="15.42578125" style="37" customWidth="1"/>
    <col min="3593" max="3593" width="5.140625" style="37" customWidth="1"/>
    <col min="3594" max="3595" width="8.85546875" style="37"/>
    <col min="3596" max="3596" width="3" style="37" customWidth="1"/>
    <col min="3597" max="3599" width="8.85546875" style="37"/>
    <col min="3600" max="3600" width="7" style="37" customWidth="1"/>
    <col min="3601" max="3840" width="8.85546875" style="37"/>
    <col min="3841" max="3841" width="3" style="37" customWidth="1"/>
    <col min="3842" max="3842" width="4.140625" style="37" customWidth="1"/>
    <col min="3843" max="3843" width="54" style="37" customWidth="1"/>
    <col min="3844" max="3844" width="3.7109375" style="37" customWidth="1"/>
    <col min="3845" max="3845" width="90.28515625" style="37" customWidth="1"/>
    <col min="3846" max="3847" width="8.85546875" style="37"/>
    <col min="3848" max="3848" width="15.42578125" style="37" customWidth="1"/>
    <col min="3849" max="3849" width="5.140625" style="37" customWidth="1"/>
    <col min="3850" max="3851" width="8.85546875" style="37"/>
    <col min="3852" max="3852" width="3" style="37" customWidth="1"/>
    <col min="3853" max="3855" width="8.85546875" style="37"/>
    <col min="3856" max="3856" width="7" style="37" customWidth="1"/>
    <col min="3857" max="4096" width="8.85546875" style="37"/>
    <col min="4097" max="4097" width="3" style="37" customWidth="1"/>
    <col min="4098" max="4098" width="4.140625" style="37" customWidth="1"/>
    <col min="4099" max="4099" width="54" style="37" customWidth="1"/>
    <col min="4100" max="4100" width="3.7109375" style="37" customWidth="1"/>
    <col min="4101" max="4101" width="90.28515625" style="37" customWidth="1"/>
    <col min="4102" max="4103" width="8.85546875" style="37"/>
    <col min="4104" max="4104" width="15.42578125" style="37" customWidth="1"/>
    <col min="4105" max="4105" width="5.140625" style="37" customWidth="1"/>
    <col min="4106" max="4107" width="8.85546875" style="37"/>
    <col min="4108" max="4108" width="3" style="37" customWidth="1"/>
    <col min="4109" max="4111" width="8.85546875" style="37"/>
    <col min="4112" max="4112" width="7" style="37" customWidth="1"/>
    <col min="4113" max="4352" width="8.85546875" style="37"/>
    <col min="4353" max="4353" width="3" style="37" customWidth="1"/>
    <col min="4354" max="4354" width="4.140625" style="37" customWidth="1"/>
    <col min="4355" max="4355" width="54" style="37" customWidth="1"/>
    <col min="4356" max="4356" width="3.7109375" style="37" customWidth="1"/>
    <col min="4357" max="4357" width="90.28515625" style="37" customWidth="1"/>
    <col min="4358" max="4359" width="8.85546875" style="37"/>
    <col min="4360" max="4360" width="15.42578125" style="37" customWidth="1"/>
    <col min="4361" max="4361" width="5.140625" style="37" customWidth="1"/>
    <col min="4362" max="4363" width="8.85546875" style="37"/>
    <col min="4364" max="4364" width="3" style="37" customWidth="1"/>
    <col min="4365" max="4367" width="8.85546875" style="37"/>
    <col min="4368" max="4368" width="7" style="37" customWidth="1"/>
    <col min="4369" max="4608" width="8.85546875" style="37"/>
    <col min="4609" max="4609" width="3" style="37" customWidth="1"/>
    <col min="4610" max="4610" width="4.140625" style="37" customWidth="1"/>
    <col min="4611" max="4611" width="54" style="37" customWidth="1"/>
    <col min="4612" max="4612" width="3.7109375" style="37" customWidth="1"/>
    <col min="4613" max="4613" width="90.28515625" style="37" customWidth="1"/>
    <col min="4614" max="4615" width="8.85546875" style="37"/>
    <col min="4616" max="4616" width="15.42578125" style="37" customWidth="1"/>
    <col min="4617" max="4617" width="5.140625" style="37" customWidth="1"/>
    <col min="4618" max="4619" width="8.85546875" style="37"/>
    <col min="4620" max="4620" width="3" style="37" customWidth="1"/>
    <col min="4621" max="4623" width="8.85546875" style="37"/>
    <col min="4624" max="4624" width="7" style="37" customWidth="1"/>
    <col min="4625" max="4864" width="8.85546875" style="37"/>
    <col min="4865" max="4865" width="3" style="37" customWidth="1"/>
    <col min="4866" max="4866" width="4.140625" style="37" customWidth="1"/>
    <col min="4867" max="4867" width="54" style="37" customWidth="1"/>
    <col min="4868" max="4868" width="3.7109375" style="37" customWidth="1"/>
    <col min="4869" max="4869" width="90.28515625" style="37" customWidth="1"/>
    <col min="4870" max="4871" width="8.85546875" style="37"/>
    <col min="4872" max="4872" width="15.42578125" style="37" customWidth="1"/>
    <col min="4873" max="4873" width="5.140625" style="37" customWidth="1"/>
    <col min="4874" max="4875" width="8.85546875" style="37"/>
    <col min="4876" max="4876" width="3" style="37" customWidth="1"/>
    <col min="4877" max="4879" width="8.85546875" style="37"/>
    <col min="4880" max="4880" width="7" style="37" customWidth="1"/>
    <col min="4881" max="5120" width="8.85546875" style="37"/>
    <col min="5121" max="5121" width="3" style="37" customWidth="1"/>
    <col min="5122" max="5122" width="4.140625" style="37" customWidth="1"/>
    <col min="5123" max="5123" width="54" style="37" customWidth="1"/>
    <col min="5124" max="5124" width="3.7109375" style="37" customWidth="1"/>
    <col min="5125" max="5125" width="90.28515625" style="37" customWidth="1"/>
    <col min="5126" max="5127" width="8.85546875" style="37"/>
    <col min="5128" max="5128" width="15.42578125" style="37" customWidth="1"/>
    <col min="5129" max="5129" width="5.140625" style="37" customWidth="1"/>
    <col min="5130" max="5131" width="8.85546875" style="37"/>
    <col min="5132" max="5132" width="3" style="37" customWidth="1"/>
    <col min="5133" max="5135" width="8.85546875" style="37"/>
    <col min="5136" max="5136" width="7" style="37" customWidth="1"/>
    <col min="5137" max="5376" width="8.85546875" style="37"/>
    <col min="5377" max="5377" width="3" style="37" customWidth="1"/>
    <col min="5378" max="5378" width="4.140625" style="37" customWidth="1"/>
    <col min="5379" max="5379" width="54" style="37" customWidth="1"/>
    <col min="5380" max="5380" width="3.7109375" style="37" customWidth="1"/>
    <col min="5381" max="5381" width="90.28515625" style="37" customWidth="1"/>
    <col min="5382" max="5383" width="8.85546875" style="37"/>
    <col min="5384" max="5384" width="15.42578125" style="37" customWidth="1"/>
    <col min="5385" max="5385" width="5.140625" style="37" customWidth="1"/>
    <col min="5386" max="5387" width="8.85546875" style="37"/>
    <col min="5388" max="5388" width="3" style="37" customWidth="1"/>
    <col min="5389" max="5391" width="8.85546875" style="37"/>
    <col min="5392" max="5392" width="7" style="37" customWidth="1"/>
    <col min="5393" max="5632" width="8.85546875" style="37"/>
    <col min="5633" max="5633" width="3" style="37" customWidth="1"/>
    <col min="5634" max="5634" width="4.140625" style="37" customWidth="1"/>
    <col min="5635" max="5635" width="54" style="37" customWidth="1"/>
    <col min="5636" max="5636" width="3.7109375" style="37" customWidth="1"/>
    <col min="5637" max="5637" width="90.28515625" style="37" customWidth="1"/>
    <col min="5638" max="5639" width="8.85546875" style="37"/>
    <col min="5640" max="5640" width="15.42578125" style="37" customWidth="1"/>
    <col min="5641" max="5641" width="5.140625" style="37" customWidth="1"/>
    <col min="5642" max="5643" width="8.85546875" style="37"/>
    <col min="5644" max="5644" width="3" style="37" customWidth="1"/>
    <col min="5645" max="5647" width="8.85546875" style="37"/>
    <col min="5648" max="5648" width="7" style="37" customWidth="1"/>
    <col min="5649" max="5888" width="8.85546875" style="37"/>
    <col min="5889" max="5889" width="3" style="37" customWidth="1"/>
    <col min="5890" max="5890" width="4.140625" style="37" customWidth="1"/>
    <col min="5891" max="5891" width="54" style="37" customWidth="1"/>
    <col min="5892" max="5892" width="3.7109375" style="37" customWidth="1"/>
    <col min="5893" max="5893" width="90.28515625" style="37" customWidth="1"/>
    <col min="5894" max="5895" width="8.85546875" style="37"/>
    <col min="5896" max="5896" width="15.42578125" style="37" customWidth="1"/>
    <col min="5897" max="5897" width="5.140625" style="37" customWidth="1"/>
    <col min="5898" max="5899" width="8.85546875" style="37"/>
    <col min="5900" max="5900" width="3" style="37" customWidth="1"/>
    <col min="5901" max="5903" width="8.85546875" style="37"/>
    <col min="5904" max="5904" width="7" style="37" customWidth="1"/>
    <col min="5905" max="6144" width="8.85546875" style="37"/>
    <col min="6145" max="6145" width="3" style="37" customWidth="1"/>
    <col min="6146" max="6146" width="4.140625" style="37" customWidth="1"/>
    <col min="6147" max="6147" width="54" style="37" customWidth="1"/>
    <col min="6148" max="6148" width="3.7109375" style="37" customWidth="1"/>
    <col min="6149" max="6149" width="90.28515625" style="37" customWidth="1"/>
    <col min="6150" max="6151" width="8.85546875" style="37"/>
    <col min="6152" max="6152" width="15.42578125" style="37" customWidth="1"/>
    <col min="6153" max="6153" width="5.140625" style="37" customWidth="1"/>
    <col min="6154" max="6155" width="8.85546875" style="37"/>
    <col min="6156" max="6156" width="3" style="37" customWidth="1"/>
    <col min="6157" max="6159" width="8.85546875" style="37"/>
    <col min="6160" max="6160" width="7" style="37" customWidth="1"/>
    <col min="6161" max="6400" width="8.85546875" style="37"/>
    <col min="6401" max="6401" width="3" style="37" customWidth="1"/>
    <col min="6402" max="6402" width="4.140625" style="37" customWidth="1"/>
    <col min="6403" max="6403" width="54" style="37" customWidth="1"/>
    <col min="6404" max="6404" width="3.7109375" style="37" customWidth="1"/>
    <col min="6405" max="6405" width="90.28515625" style="37" customWidth="1"/>
    <col min="6406" max="6407" width="8.85546875" style="37"/>
    <col min="6408" max="6408" width="15.42578125" style="37" customWidth="1"/>
    <col min="6409" max="6409" width="5.140625" style="37" customWidth="1"/>
    <col min="6410" max="6411" width="8.85546875" style="37"/>
    <col min="6412" max="6412" width="3" style="37" customWidth="1"/>
    <col min="6413" max="6415" width="8.85546875" style="37"/>
    <col min="6416" max="6416" width="7" style="37" customWidth="1"/>
    <col min="6417" max="6656" width="8.85546875" style="37"/>
    <col min="6657" max="6657" width="3" style="37" customWidth="1"/>
    <col min="6658" max="6658" width="4.140625" style="37" customWidth="1"/>
    <col min="6659" max="6659" width="54" style="37" customWidth="1"/>
    <col min="6660" max="6660" width="3.7109375" style="37" customWidth="1"/>
    <col min="6661" max="6661" width="90.28515625" style="37" customWidth="1"/>
    <col min="6662" max="6663" width="8.85546875" style="37"/>
    <col min="6664" max="6664" width="15.42578125" style="37" customWidth="1"/>
    <col min="6665" max="6665" width="5.140625" style="37" customWidth="1"/>
    <col min="6666" max="6667" width="8.85546875" style="37"/>
    <col min="6668" max="6668" width="3" style="37" customWidth="1"/>
    <col min="6669" max="6671" width="8.85546875" style="37"/>
    <col min="6672" max="6672" width="7" style="37" customWidth="1"/>
    <col min="6673" max="6912" width="8.85546875" style="37"/>
    <col min="6913" max="6913" width="3" style="37" customWidth="1"/>
    <col min="6914" max="6914" width="4.140625" style="37" customWidth="1"/>
    <col min="6915" max="6915" width="54" style="37" customWidth="1"/>
    <col min="6916" max="6916" width="3.7109375" style="37" customWidth="1"/>
    <col min="6917" max="6917" width="90.28515625" style="37" customWidth="1"/>
    <col min="6918" max="6919" width="8.85546875" style="37"/>
    <col min="6920" max="6920" width="15.42578125" style="37" customWidth="1"/>
    <col min="6921" max="6921" width="5.140625" style="37" customWidth="1"/>
    <col min="6922" max="6923" width="8.85546875" style="37"/>
    <col min="6924" max="6924" width="3" style="37" customWidth="1"/>
    <col min="6925" max="6927" width="8.85546875" style="37"/>
    <col min="6928" max="6928" width="7" style="37" customWidth="1"/>
    <col min="6929" max="7168" width="8.85546875" style="37"/>
    <col min="7169" max="7169" width="3" style="37" customWidth="1"/>
    <col min="7170" max="7170" width="4.140625" style="37" customWidth="1"/>
    <col min="7171" max="7171" width="54" style="37" customWidth="1"/>
    <col min="7172" max="7172" width="3.7109375" style="37" customWidth="1"/>
    <col min="7173" max="7173" width="90.28515625" style="37" customWidth="1"/>
    <col min="7174" max="7175" width="8.85546875" style="37"/>
    <col min="7176" max="7176" width="15.42578125" style="37" customWidth="1"/>
    <col min="7177" max="7177" width="5.140625" style="37" customWidth="1"/>
    <col min="7178" max="7179" width="8.85546875" style="37"/>
    <col min="7180" max="7180" width="3" style="37" customWidth="1"/>
    <col min="7181" max="7183" width="8.85546875" style="37"/>
    <col min="7184" max="7184" width="7" style="37" customWidth="1"/>
    <col min="7185" max="7424" width="8.85546875" style="37"/>
    <col min="7425" max="7425" width="3" style="37" customWidth="1"/>
    <col min="7426" max="7426" width="4.140625" style="37" customWidth="1"/>
    <col min="7427" max="7427" width="54" style="37" customWidth="1"/>
    <col min="7428" max="7428" width="3.7109375" style="37" customWidth="1"/>
    <col min="7429" max="7429" width="90.28515625" style="37" customWidth="1"/>
    <col min="7430" max="7431" width="8.85546875" style="37"/>
    <col min="7432" max="7432" width="15.42578125" style="37" customWidth="1"/>
    <col min="7433" max="7433" width="5.140625" style="37" customWidth="1"/>
    <col min="7434" max="7435" width="8.85546875" style="37"/>
    <col min="7436" max="7436" width="3" style="37" customWidth="1"/>
    <col min="7437" max="7439" width="8.85546875" style="37"/>
    <col min="7440" max="7440" width="7" style="37" customWidth="1"/>
    <col min="7441" max="7680" width="8.85546875" style="37"/>
    <col min="7681" max="7681" width="3" style="37" customWidth="1"/>
    <col min="7682" max="7682" width="4.140625" style="37" customWidth="1"/>
    <col min="7683" max="7683" width="54" style="37" customWidth="1"/>
    <col min="7684" max="7684" width="3.7109375" style="37" customWidth="1"/>
    <col min="7685" max="7685" width="90.28515625" style="37" customWidth="1"/>
    <col min="7686" max="7687" width="8.85546875" style="37"/>
    <col min="7688" max="7688" width="15.42578125" style="37" customWidth="1"/>
    <col min="7689" max="7689" width="5.140625" style="37" customWidth="1"/>
    <col min="7690" max="7691" width="8.85546875" style="37"/>
    <col min="7692" max="7692" width="3" style="37" customWidth="1"/>
    <col min="7693" max="7695" width="8.85546875" style="37"/>
    <col min="7696" max="7696" width="7" style="37" customWidth="1"/>
    <col min="7697" max="7936" width="8.85546875" style="37"/>
    <col min="7937" max="7937" width="3" style="37" customWidth="1"/>
    <col min="7938" max="7938" width="4.140625" style="37" customWidth="1"/>
    <col min="7939" max="7939" width="54" style="37" customWidth="1"/>
    <col min="7940" max="7940" width="3.7109375" style="37" customWidth="1"/>
    <col min="7941" max="7941" width="90.28515625" style="37" customWidth="1"/>
    <col min="7942" max="7943" width="8.85546875" style="37"/>
    <col min="7944" max="7944" width="15.42578125" style="37" customWidth="1"/>
    <col min="7945" max="7945" width="5.140625" style="37" customWidth="1"/>
    <col min="7946" max="7947" width="8.85546875" style="37"/>
    <col min="7948" max="7948" width="3" style="37" customWidth="1"/>
    <col min="7949" max="7951" width="8.85546875" style="37"/>
    <col min="7952" max="7952" width="7" style="37" customWidth="1"/>
    <col min="7953" max="8192" width="8.85546875" style="37"/>
    <col min="8193" max="8193" width="3" style="37" customWidth="1"/>
    <col min="8194" max="8194" width="4.140625" style="37" customWidth="1"/>
    <col min="8195" max="8195" width="54" style="37" customWidth="1"/>
    <col min="8196" max="8196" width="3.7109375" style="37" customWidth="1"/>
    <col min="8197" max="8197" width="90.28515625" style="37" customWidth="1"/>
    <col min="8198" max="8199" width="8.85546875" style="37"/>
    <col min="8200" max="8200" width="15.42578125" style="37" customWidth="1"/>
    <col min="8201" max="8201" width="5.140625" style="37" customWidth="1"/>
    <col min="8202" max="8203" width="8.85546875" style="37"/>
    <col min="8204" max="8204" width="3" style="37" customWidth="1"/>
    <col min="8205" max="8207" width="8.85546875" style="37"/>
    <col min="8208" max="8208" width="7" style="37" customWidth="1"/>
    <col min="8209" max="8448" width="8.85546875" style="37"/>
    <col min="8449" max="8449" width="3" style="37" customWidth="1"/>
    <col min="8450" max="8450" width="4.140625" style="37" customWidth="1"/>
    <col min="8451" max="8451" width="54" style="37" customWidth="1"/>
    <col min="8452" max="8452" width="3.7109375" style="37" customWidth="1"/>
    <col min="8453" max="8453" width="90.28515625" style="37" customWidth="1"/>
    <col min="8454" max="8455" width="8.85546875" style="37"/>
    <col min="8456" max="8456" width="15.42578125" style="37" customWidth="1"/>
    <col min="8457" max="8457" width="5.140625" style="37" customWidth="1"/>
    <col min="8458" max="8459" width="8.85546875" style="37"/>
    <col min="8460" max="8460" width="3" style="37" customWidth="1"/>
    <col min="8461" max="8463" width="8.85546875" style="37"/>
    <col min="8464" max="8464" width="7" style="37" customWidth="1"/>
    <col min="8465" max="8704" width="8.85546875" style="37"/>
    <col min="8705" max="8705" width="3" style="37" customWidth="1"/>
    <col min="8706" max="8706" width="4.140625" style="37" customWidth="1"/>
    <col min="8707" max="8707" width="54" style="37" customWidth="1"/>
    <col min="8708" max="8708" width="3.7109375" style="37" customWidth="1"/>
    <col min="8709" max="8709" width="90.28515625" style="37" customWidth="1"/>
    <col min="8710" max="8711" width="8.85546875" style="37"/>
    <col min="8712" max="8712" width="15.42578125" style="37" customWidth="1"/>
    <col min="8713" max="8713" width="5.140625" style="37" customWidth="1"/>
    <col min="8714" max="8715" width="8.85546875" style="37"/>
    <col min="8716" max="8716" width="3" style="37" customWidth="1"/>
    <col min="8717" max="8719" width="8.85546875" style="37"/>
    <col min="8720" max="8720" width="7" style="37" customWidth="1"/>
    <col min="8721" max="8960" width="8.85546875" style="37"/>
    <col min="8961" max="8961" width="3" style="37" customWidth="1"/>
    <col min="8962" max="8962" width="4.140625" style="37" customWidth="1"/>
    <col min="8963" max="8963" width="54" style="37" customWidth="1"/>
    <col min="8964" max="8964" width="3.7109375" style="37" customWidth="1"/>
    <col min="8965" max="8965" width="90.28515625" style="37" customWidth="1"/>
    <col min="8966" max="8967" width="8.85546875" style="37"/>
    <col min="8968" max="8968" width="15.42578125" style="37" customWidth="1"/>
    <col min="8969" max="8969" width="5.140625" style="37" customWidth="1"/>
    <col min="8970" max="8971" width="8.85546875" style="37"/>
    <col min="8972" max="8972" width="3" style="37" customWidth="1"/>
    <col min="8973" max="8975" width="8.85546875" style="37"/>
    <col min="8976" max="8976" width="7" style="37" customWidth="1"/>
    <col min="8977" max="9216" width="8.85546875" style="37"/>
    <col min="9217" max="9217" width="3" style="37" customWidth="1"/>
    <col min="9218" max="9218" width="4.140625" style="37" customWidth="1"/>
    <col min="9219" max="9219" width="54" style="37" customWidth="1"/>
    <col min="9220" max="9220" width="3.7109375" style="37" customWidth="1"/>
    <col min="9221" max="9221" width="90.28515625" style="37" customWidth="1"/>
    <col min="9222" max="9223" width="8.85546875" style="37"/>
    <col min="9224" max="9224" width="15.42578125" style="37" customWidth="1"/>
    <col min="9225" max="9225" width="5.140625" style="37" customWidth="1"/>
    <col min="9226" max="9227" width="8.85546875" style="37"/>
    <col min="9228" max="9228" width="3" style="37" customWidth="1"/>
    <col min="9229" max="9231" width="8.85546875" style="37"/>
    <col min="9232" max="9232" width="7" style="37" customWidth="1"/>
    <col min="9233" max="9472" width="8.85546875" style="37"/>
    <col min="9473" max="9473" width="3" style="37" customWidth="1"/>
    <col min="9474" max="9474" width="4.140625" style="37" customWidth="1"/>
    <col min="9475" max="9475" width="54" style="37" customWidth="1"/>
    <col min="9476" max="9476" width="3.7109375" style="37" customWidth="1"/>
    <col min="9477" max="9477" width="90.28515625" style="37" customWidth="1"/>
    <col min="9478" max="9479" width="8.85546875" style="37"/>
    <col min="9480" max="9480" width="15.42578125" style="37" customWidth="1"/>
    <col min="9481" max="9481" width="5.140625" style="37" customWidth="1"/>
    <col min="9482" max="9483" width="8.85546875" style="37"/>
    <col min="9484" max="9484" width="3" style="37" customWidth="1"/>
    <col min="9485" max="9487" width="8.85546875" style="37"/>
    <col min="9488" max="9488" width="7" style="37" customWidth="1"/>
    <col min="9489" max="9728" width="8.85546875" style="37"/>
    <col min="9729" max="9729" width="3" style="37" customWidth="1"/>
    <col min="9730" max="9730" width="4.140625" style="37" customWidth="1"/>
    <col min="9731" max="9731" width="54" style="37" customWidth="1"/>
    <col min="9732" max="9732" width="3.7109375" style="37" customWidth="1"/>
    <col min="9733" max="9733" width="90.28515625" style="37" customWidth="1"/>
    <col min="9734" max="9735" width="8.85546875" style="37"/>
    <col min="9736" max="9736" width="15.42578125" style="37" customWidth="1"/>
    <col min="9737" max="9737" width="5.140625" style="37" customWidth="1"/>
    <col min="9738" max="9739" width="8.85546875" style="37"/>
    <col min="9740" max="9740" width="3" style="37" customWidth="1"/>
    <col min="9741" max="9743" width="8.85546875" style="37"/>
    <col min="9744" max="9744" width="7" style="37" customWidth="1"/>
    <col min="9745" max="9984" width="8.85546875" style="37"/>
    <col min="9985" max="9985" width="3" style="37" customWidth="1"/>
    <col min="9986" max="9986" width="4.140625" style="37" customWidth="1"/>
    <col min="9987" max="9987" width="54" style="37" customWidth="1"/>
    <col min="9988" max="9988" width="3.7109375" style="37" customWidth="1"/>
    <col min="9989" max="9989" width="90.28515625" style="37" customWidth="1"/>
    <col min="9990" max="9991" width="8.85546875" style="37"/>
    <col min="9992" max="9992" width="15.42578125" style="37" customWidth="1"/>
    <col min="9993" max="9993" width="5.140625" style="37" customWidth="1"/>
    <col min="9994" max="9995" width="8.85546875" style="37"/>
    <col min="9996" max="9996" width="3" style="37" customWidth="1"/>
    <col min="9997" max="9999" width="8.85546875" style="37"/>
    <col min="10000" max="10000" width="7" style="37" customWidth="1"/>
    <col min="10001" max="10240" width="8.85546875" style="37"/>
    <col min="10241" max="10241" width="3" style="37" customWidth="1"/>
    <col min="10242" max="10242" width="4.140625" style="37" customWidth="1"/>
    <col min="10243" max="10243" width="54" style="37" customWidth="1"/>
    <col min="10244" max="10244" width="3.7109375" style="37" customWidth="1"/>
    <col min="10245" max="10245" width="90.28515625" style="37" customWidth="1"/>
    <col min="10246" max="10247" width="8.85546875" style="37"/>
    <col min="10248" max="10248" width="15.42578125" style="37" customWidth="1"/>
    <col min="10249" max="10249" width="5.140625" style="37" customWidth="1"/>
    <col min="10250" max="10251" width="8.85546875" style="37"/>
    <col min="10252" max="10252" width="3" style="37" customWidth="1"/>
    <col min="10253" max="10255" width="8.85546875" style="37"/>
    <col min="10256" max="10256" width="7" style="37" customWidth="1"/>
    <col min="10257" max="10496" width="8.85546875" style="37"/>
    <col min="10497" max="10497" width="3" style="37" customWidth="1"/>
    <col min="10498" max="10498" width="4.140625" style="37" customWidth="1"/>
    <col min="10499" max="10499" width="54" style="37" customWidth="1"/>
    <col min="10500" max="10500" width="3.7109375" style="37" customWidth="1"/>
    <col min="10501" max="10501" width="90.28515625" style="37" customWidth="1"/>
    <col min="10502" max="10503" width="8.85546875" style="37"/>
    <col min="10504" max="10504" width="15.42578125" style="37" customWidth="1"/>
    <col min="10505" max="10505" width="5.140625" style="37" customWidth="1"/>
    <col min="10506" max="10507" width="8.85546875" style="37"/>
    <col min="10508" max="10508" width="3" style="37" customWidth="1"/>
    <col min="10509" max="10511" width="8.85546875" style="37"/>
    <col min="10512" max="10512" width="7" style="37" customWidth="1"/>
    <col min="10513" max="10752" width="8.85546875" style="37"/>
    <col min="10753" max="10753" width="3" style="37" customWidth="1"/>
    <col min="10754" max="10754" width="4.140625" style="37" customWidth="1"/>
    <col min="10755" max="10755" width="54" style="37" customWidth="1"/>
    <col min="10756" max="10756" width="3.7109375" style="37" customWidth="1"/>
    <col min="10757" max="10757" width="90.28515625" style="37" customWidth="1"/>
    <col min="10758" max="10759" width="8.85546875" style="37"/>
    <col min="10760" max="10760" width="15.42578125" style="37" customWidth="1"/>
    <col min="10761" max="10761" width="5.140625" style="37" customWidth="1"/>
    <col min="10762" max="10763" width="8.85546875" style="37"/>
    <col min="10764" max="10764" width="3" style="37" customWidth="1"/>
    <col min="10765" max="10767" width="8.85546875" style="37"/>
    <col min="10768" max="10768" width="7" style="37" customWidth="1"/>
    <col min="10769" max="11008" width="8.85546875" style="37"/>
    <col min="11009" max="11009" width="3" style="37" customWidth="1"/>
    <col min="11010" max="11010" width="4.140625" style="37" customWidth="1"/>
    <col min="11011" max="11011" width="54" style="37" customWidth="1"/>
    <col min="11012" max="11012" width="3.7109375" style="37" customWidth="1"/>
    <col min="11013" max="11013" width="90.28515625" style="37" customWidth="1"/>
    <col min="11014" max="11015" width="8.85546875" style="37"/>
    <col min="11016" max="11016" width="15.42578125" style="37" customWidth="1"/>
    <col min="11017" max="11017" width="5.140625" style="37" customWidth="1"/>
    <col min="11018" max="11019" width="8.85546875" style="37"/>
    <col min="11020" max="11020" width="3" style="37" customWidth="1"/>
    <col min="11021" max="11023" width="8.85546875" style="37"/>
    <col min="11024" max="11024" width="7" style="37" customWidth="1"/>
    <col min="11025" max="11264" width="8.85546875" style="37"/>
    <col min="11265" max="11265" width="3" style="37" customWidth="1"/>
    <col min="11266" max="11266" width="4.140625" style="37" customWidth="1"/>
    <col min="11267" max="11267" width="54" style="37" customWidth="1"/>
    <col min="11268" max="11268" width="3.7109375" style="37" customWidth="1"/>
    <col min="11269" max="11269" width="90.28515625" style="37" customWidth="1"/>
    <col min="11270" max="11271" width="8.85546875" style="37"/>
    <col min="11272" max="11272" width="15.42578125" style="37" customWidth="1"/>
    <col min="11273" max="11273" width="5.140625" style="37" customWidth="1"/>
    <col min="11274" max="11275" width="8.85546875" style="37"/>
    <col min="11276" max="11276" width="3" style="37" customWidth="1"/>
    <col min="11277" max="11279" width="8.85546875" style="37"/>
    <col min="11280" max="11280" width="7" style="37" customWidth="1"/>
    <col min="11281" max="11520" width="8.85546875" style="37"/>
    <col min="11521" max="11521" width="3" style="37" customWidth="1"/>
    <col min="11522" max="11522" width="4.140625" style="37" customWidth="1"/>
    <col min="11523" max="11523" width="54" style="37" customWidth="1"/>
    <col min="11524" max="11524" width="3.7109375" style="37" customWidth="1"/>
    <col min="11525" max="11525" width="90.28515625" style="37" customWidth="1"/>
    <col min="11526" max="11527" width="8.85546875" style="37"/>
    <col min="11528" max="11528" width="15.42578125" style="37" customWidth="1"/>
    <col min="11529" max="11529" width="5.140625" style="37" customWidth="1"/>
    <col min="11530" max="11531" width="8.85546875" style="37"/>
    <col min="11532" max="11532" width="3" style="37" customWidth="1"/>
    <col min="11533" max="11535" width="8.85546875" style="37"/>
    <col min="11536" max="11536" width="7" style="37" customWidth="1"/>
    <col min="11537" max="11776" width="8.85546875" style="37"/>
    <col min="11777" max="11777" width="3" style="37" customWidth="1"/>
    <col min="11778" max="11778" width="4.140625" style="37" customWidth="1"/>
    <col min="11779" max="11779" width="54" style="37" customWidth="1"/>
    <col min="11780" max="11780" width="3.7109375" style="37" customWidth="1"/>
    <col min="11781" max="11781" width="90.28515625" style="37" customWidth="1"/>
    <col min="11782" max="11783" width="8.85546875" style="37"/>
    <col min="11784" max="11784" width="15.42578125" style="37" customWidth="1"/>
    <col min="11785" max="11785" width="5.140625" style="37" customWidth="1"/>
    <col min="11786" max="11787" width="8.85546875" style="37"/>
    <col min="11788" max="11788" width="3" style="37" customWidth="1"/>
    <col min="11789" max="11791" width="8.85546875" style="37"/>
    <col min="11792" max="11792" width="7" style="37" customWidth="1"/>
    <col min="11793" max="12032" width="8.85546875" style="37"/>
    <col min="12033" max="12033" width="3" style="37" customWidth="1"/>
    <col min="12034" max="12034" width="4.140625" style="37" customWidth="1"/>
    <col min="12035" max="12035" width="54" style="37" customWidth="1"/>
    <col min="12036" max="12036" width="3.7109375" style="37" customWidth="1"/>
    <col min="12037" max="12037" width="90.28515625" style="37" customWidth="1"/>
    <col min="12038" max="12039" width="8.85546875" style="37"/>
    <col min="12040" max="12040" width="15.42578125" style="37" customWidth="1"/>
    <col min="12041" max="12041" width="5.140625" style="37" customWidth="1"/>
    <col min="12042" max="12043" width="8.85546875" style="37"/>
    <col min="12044" max="12044" width="3" style="37" customWidth="1"/>
    <col min="12045" max="12047" width="8.85546875" style="37"/>
    <col min="12048" max="12048" width="7" style="37" customWidth="1"/>
    <col min="12049" max="12288" width="8.85546875" style="37"/>
    <col min="12289" max="12289" width="3" style="37" customWidth="1"/>
    <col min="12290" max="12290" width="4.140625" style="37" customWidth="1"/>
    <col min="12291" max="12291" width="54" style="37" customWidth="1"/>
    <col min="12292" max="12292" width="3.7109375" style="37" customWidth="1"/>
    <col min="12293" max="12293" width="90.28515625" style="37" customWidth="1"/>
    <col min="12294" max="12295" width="8.85546875" style="37"/>
    <col min="12296" max="12296" width="15.42578125" style="37" customWidth="1"/>
    <col min="12297" max="12297" width="5.140625" style="37" customWidth="1"/>
    <col min="12298" max="12299" width="8.85546875" style="37"/>
    <col min="12300" max="12300" width="3" style="37" customWidth="1"/>
    <col min="12301" max="12303" width="8.85546875" style="37"/>
    <col min="12304" max="12304" width="7" style="37" customWidth="1"/>
    <col min="12305" max="12544" width="8.85546875" style="37"/>
    <col min="12545" max="12545" width="3" style="37" customWidth="1"/>
    <col min="12546" max="12546" width="4.140625" style="37" customWidth="1"/>
    <col min="12547" max="12547" width="54" style="37" customWidth="1"/>
    <col min="12548" max="12548" width="3.7109375" style="37" customWidth="1"/>
    <col min="12549" max="12549" width="90.28515625" style="37" customWidth="1"/>
    <col min="12550" max="12551" width="8.85546875" style="37"/>
    <col min="12552" max="12552" width="15.42578125" style="37" customWidth="1"/>
    <col min="12553" max="12553" width="5.140625" style="37" customWidth="1"/>
    <col min="12554" max="12555" width="8.85546875" style="37"/>
    <col min="12556" max="12556" width="3" style="37" customWidth="1"/>
    <col min="12557" max="12559" width="8.85546875" style="37"/>
    <col min="12560" max="12560" width="7" style="37" customWidth="1"/>
    <col min="12561" max="12800" width="8.85546875" style="37"/>
    <col min="12801" max="12801" width="3" style="37" customWidth="1"/>
    <col min="12802" max="12802" width="4.140625" style="37" customWidth="1"/>
    <col min="12803" max="12803" width="54" style="37" customWidth="1"/>
    <col min="12804" max="12804" width="3.7109375" style="37" customWidth="1"/>
    <col min="12805" max="12805" width="90.28515625" style="37" customWidth="1"/>
    <col min="12806" max="12807" width="8.85546875" style="37"/>
    <col min="12808" max="12808" width="15.42578125" style="37" customWidth="1"/>
    <col min="12809" max="12809" width="5.140625" style="37" customWidth="1"/>
    <col min="12810" max="12811" width="8.85546875" style="37"/>
    <col min="12812" max="12812" width="3" style="37" customWidth="1"/>
    <col min="12813" max="12815" width="8.85546875" style="37"/>
    <col min="12816" max="12816" width="7" style="37" customWidth="1"/>
    <col min="12817" max="13056" width="8.85546875" style="37"/>
    <col min="13057" max="13057" width="3" style="37" customWidth="1"/>
    <col min="13058" max="13058" width="4.140625" style="37" customWidth="1"/>
    <col min="13059" max="13059" width="54" style="37" customWidth="1"/>
    <col min="13060" max="13060" width="3.7109375" style="37" customWidth="1"/>
    <col min="13061" max="13061" width="90.28515625" style="37" customWidth="1"/>
    <col min="13062" max="13063" width="8.85546875" style="37"/>
    <col min="13064" max="13064" width="15.42578125" style="37" customWidth="1"/>
    <col min="13065" max="13065" width="5.140625" style="37" customWidth="1"/>
    <col min="13066" max="13067" width="8.85546875" style="37"/>
    <col min="13068" max="13068" width="3" style="37" customWidth="1"/>
    <col min="13069" max="13071" width="8.85546875" style="37"/>
    <col min="13072" max="13072" width="7" style="37" customWidth="1"/>
    <col min="13073" max="13312" width="8.85546875" style="37"/>
    <col min="13313" max="13313" width="3" style="37" customWidth="1"/>
    <col min="13314" max="13314" width="4.140625" style="37" customWidth="1"/>
    <col min="13315" max="13315" width="54" style="37" customWidth="1"/>
    <col min="13316" max="13316" width="3.7109375" style="37" customWidth="1"/>
    <col min="13317" max="13317" width="90.28515625" style="37" customWidth="1"/>
    <col min="13318" max="13319" width="8.85546875" style="37"/>
    <col min="13320" max="13320" width="15.42578125" style="37" customWidth="1"/>
    <col min="13321" max="13321" width="5.140625" style="37" customWidth="1"/>
    <col min="13322" max="13323" width="8.85546875" style="37"/>
    <col min="13324" max="13324" width="3" style="37" customWidth="1"/>
    <col min="13325" max="13327" width="8.85546875" style="37"/>
    <col min="13328" max="13328" width="7" style="37" customWidth="1"/>
    <col min="13329" max="13568" width="8.85546875" style="37"/>
    <col min="13569" max="13569" width="3" style="37" customWidth="1"/>
    <col min="13570" max="13570" width="4.140625" style="37" customWidth="1"/>
    <col min="13571" max="13571" width="54" style="37" customWidth="1"/>
    <col min="13572" max="13572" width="3.7109375" style="37" customWidth="1"/>
    <col min="13573" max="13573" width="90.28515625" style="37" customWidth="1"/>
    <col min="13574" max="13575" width="8.85546875" style="37"/>
    <col min="13576" max="13576" width="15.42578125" style="37" customWidth="1"/>
    <col min="13577" max="13577" width="5.140625" style="37" customWidth="1"/>
    <col min="13578" max="13579" width="8.85546875" style="37"/>
    <col min="13580" max="13580" width="3" style="37" customWidth="1"/>
    <col min="13581" max="13583" width="8.85546875" style="37"/>
    <col min="13584" max="13584" width="7" style="37" customWidth="1"/>
    <col min="13585" max="13824" width="8.85546875" style="37"/>
    <col min="13825" max="13825" width="3" style="37" customWidth="1"/>
    <col min="13826" max="13826" width="4.140625" style="37" customWidth="1"/>
    <col min="13827" max="13827" width="54" style="37" customWidth="1"/>
    <col min="13828" max="13828" width="3.7109375" style="37" customWidth="1"/>
    <col min="13829" max="13829" width="90.28515625" style="37" customWidth="1"/>
    <col min="13830" max="13831" width="8.85546875" style="37"/>
    <col min="13832" max="13832" width="15.42578125" style="37" customWidth="1"/>
    <col min="13833" max="13833" width="5.140625" style="37" customWidth="1"/>
    <col min="13834" max="13835" width="8.85546875" style="37"/>
    <col min="13836" max="13836" width="3" style="37" customWidth="1"/>
    <col min="13837" max="13839" width="8.85546875" style="37"/>
    <col min="13840" max="13840" width="7" style="37" customWidth="1"/>
    <col min="13841" max="14080" width="8.85546875" style="37"/>
    <col min="14081" max="14081" width="3" style="37" customWidth="1"/>
    <col min="14082" max="14082" width="4.140625" style="37" customWidth="1"/>
    <col min="14083" max="14083" width="54" style="37" customWidth="1"/>
    <col min="14084" max="14084" width="3.7109375" style="37" customWidth="1"/>
    <col min="14085" max="14085" width="90.28515625" style="37" customWidth="1"/>
    <col min="14086" max="14087" width="8.85546875" style="37"/>
    <col min="14088" max="14088" width="15.42578125" style="37" customWidth="1"/>
    <col min="14089" max="14089" width="5.140625" style="37" customWidth="1"/>
    <col min="14090" max="14091" width="8.85546875" style="37"/>
    <col min="14092" max="14092" width="3" style="37" customWidth="1"/>
    <col min="14093" max="14095" width="8.85546875" style="37"/>
    <col min="14096" max="14096" width="7" style="37" customWidth="1"/>
    <col min="14097" max="14336" width="8.85546875" style="37"/>
    <col min="14337" max="14337" width="3" style="37" customWidth="1"/>
    <col min="14338" max="14338" width="4.140625" style="37" customWidth="1"/>
    <col min="14339" max="14339" width="54" style="37" customWidth="1"/>
    <col min="14340" max="14340" width="3.7109375" style="37" customWidth="1"/>
    <col min="14341" max="14341" width="90.28515625" style="37" customWidth="1"/>
    <col min="14342" max="14343" width="8.85546875" style="37"/>
    <col min="14344" max="14344" width="15.42578125" style="37" customWidth="1"/>
    <col min="14345" max="14345" width="5.140625" style="37" customWidth="1"/>
    <col min="14346" max="14347" width="8.85546875" style="37"/>
    <col min="14348" max="14348" width="3" style="37" customWidth="1"/>
    <col min="14349" max="14351" width="8.85546875" style="37"/>
    <col min="14352" max="14352" width="7" style="37" customWidth="1"/>
    <col min="14353" max="14592" width="8.85546875" style="37"/>
    <col min="14593" max="14593" width="3" style="37" customWidth="1"/>
    <col min="14594" max="14594" width="4.140625" style="37" customWidth="1"/>
    <col min="14595" max="14595" width="54" style="37" customWidth="1"/>
    <col min="14596" max="14596" width="3.7109375" style="37" customWidth="1"/>
    <col min="14597" max="14597" width="90.28515625" style="37" customWidth="1"/>
    <col min="14598" max="14599" width="8.85546875" style="37"/>
    <col min="14600" max="14600" width="15.42578125" style="37" customWidth="1"/>
    <col min="14601" max="14601" width="5.140625" style="37" customWidth="1"/>
    <col min="14602" max="14603" width="8.85546875" style="37"/>
    <col min="14604" max="14604" width="3" style="37" customWidth="1"/>
    <col min="14605" max="14607" width="8.85546875" style="37"/>
    <col min="14608" max="14608" width="7" style="37" customWidth="1"/>
    <col min="14609" max="14848" width="8.85546875" style="37"/>
    <col min="14849" max="14849" width="3" style="37" customWidth="1"/>
    <col min="14850" max="14850" width="4.140625" style="37" customWidth="1"/>
    <col min="14851" max="14851" width="54" style="37" customWidth="1"/>
    <col min="14852" max="14852" width="3.7109375" style="37" customWidth="1"/>
    <col min="14853" max="14853" width="90.28515625" style="37" customWidth="1"/>
    <col min="14854" max="14855" width="8.85546875" style="37"/>
    <col min="14856" max="14856" width="15.42578125" style="37" customWidth="1"/>
    <col min="14857" max="14857" width="5.140625" style="37" customWidth="1"/>
    <col min="14858" max="14859" width="8.85546875" style="37"/>
    <col min="14860" max="14860" width="3" style="37" customWidth="1"/>
    <col min="14861" max="14863" width="8.85546875" style="37"/>
    <col min="14864" max="14864" width="7" style="37" customWidth="1"/>
    <col min="14865" max="15104" width="8.85546875" style="37"/>
    <col min="15105" max="15105" width="3" style="37" customWidth="1"/>
    <col min="15106" max="15106" width="4.140625" style="37" customWidth="1"/>
    <col min="15107" max="15107" width="54" style="37" customWidth="1"/>
    <col min="15108" max="15108" width="3.7109375" style="37" customWidth="1"/>
    <col min="15109" max="15109" width="90.28515625" style="37" customWidth="1"/>
    <col min="15110" max="15111" width="8.85546875" style="37"/>
    <col min="15112" max="15112" width="15.42578125" style="37" customWidth="1"/>
    <col min="15113" max="15113" width="5.140625" style="37" customWidth="1"/>
    <col min="15114" max="15115" width="8.85546875" style="37"/>
    <col min="15116" max="15116" width="3" style="37" customWidth="1"/>
    <col min="15117" max="15119" width="8.85546875" style="37"/>
    <col min="15120" max="15120" width="7" style="37" customWidth="1"/>
    <col min="15121" max="15360" width="8.85546875" style="37"/>
    <col min="15361" max="15361" width="3" style="37" customWidth="1"/>
    <col min="15362" max="15362" width="4.140625" style="37" customWidth="1"/>
    <col min="15363" max="15363" width="54" style="37" customWidth="1"/>
    <col min="15364" max="15364" width="3.7109375" style="37" customWidth="1"/>
    <col min="15365" max="15365" width="90.28515625" style="37" customWidth="1"/>
    <col min="15366" max="15367" width="8.85546875" style="37"/>
    <col min="15368" max="15368" width="15.42578125" style="37" customWidth="1"/>
    <col min="15369" max="15369" width="5.140625" style="37" customWidth="1"/>
    <col min="15370" max="15371" width="8.85546875" style="37"/>
    <col min="15372" max="15372" width="3" style="37" customWidth="1"/>
    <col min="15373" max="15375" width="8.85546875" style="37"/>
    <col min="15376" max="15376" width="7" style="37" customWidth="1"/>
    <col min="15377" max="15616" width="8.85546875" style="37"/>
    <col min="15617" max="15617" width="3" style="37" customWidth="1"/>
    <col min="15618" max="15618" width="4.140625" style="37" customWidth="1"/>
    <col min="15619" max="15619" width="54" style="37" customWidth="1"/>
    <col min="15620" max="15620" width="3.7109375" style="37" customWidth="1"/>
    <col min="15621" max="15621" width="90.28515625" style="37" customWidth="1"/>
    <col min="15622" max="15623" width="8.85546875" style="37"/>
    <col min="15624" max="15624" width="15.42578125" style="37" customWidth="1"/>
    <col min="15625" max="15625" width="5.140625" style="37" customWidth="1"/>
    <col min="15626" max="15627" width="8.85546875" style="37"/>
    <col min="15628" max="15628" width="3" style="37" customWidth="1"/>
    <col min="15629" max="15631" width="8.85546875" style="37"/>
    <col min="15632" max="15632" width="7" style="37" customWidth="1"/>
    <col min="15633" max="15872" width="8.85546875" style="37"/>
    <col min="15873" max="15873" width="3" style="37" customWidth="1"/>
    <col min="15874" max="15874" width="4.140625" style="37" customWidth="1"/>
    <col min="15875" max="15875" width="54" style="37" customWidth="1"/>
    <col min="15876" max="15876" width="3.7109375" style="37" customWidth="1"/>
    <col min="15877" max="15877" width="90.28515625" style="37" customWidth="1"/>
    <col min="15878" max="15879" width="8.85546875" style="37"/>
    <col min="15880" max="15880" width="15.42578125" style="37" customWidth="1"/>
    <col min="15881" max="15881" width="5.140625" style="37" customWidth="1"/>
    <col min="15882" max="15883" width="8.85546875" style="37"/>
    <col min="15884" max="15884" width="3" style="37" customWidth="1"/>
    <col min="15885" max="15887" width="8.85546875" style="37"/>
    <col min="15888" max="15888" width="7" style="37" customWidth="1"/>
    <col min="15889" max="16128" width="8.85546875" style="37"/>
    <col min="16129" max="16129" width="3" style="37" customWidth="1"/>
    <col min="16130" max="16130" width="4.140625" style="37" customWidth="1"/>
    <col min="16131" max="16131" width="54" style="37" customWidth="1"/>
    <col min="16132" max="16132" width="3.7109375" style="37" customWidth="1"/>
    <col min="16133" max="16133" width="90.28515625" style="37" customWidth="1"/>
    <col min="16134" max="16135" width="8.85546875" style="37"/>
    <col min="16136" max="16136" width="15.42578125" style="37" customWidth="1"/>
    <col min="16137" max="16137" width="5.140625" style="37" customWidth="1"/>
    <col min="16138" max="16139" width="8.85546875" style="37"/>
    <col min="16140" max="16140" width="3" style="37" customWidth="1"/>
    <col min="16141" max="16143" width="8.85546875" style="37"/>
    <col min="16144" max="16144" width="7" style="37" customWidth="1"/>
    <col min="16145" max="16384" width="8.85546875" style="37"/>
  </cols>
  <sheetData>
    <row r="1" ht="30" customHeight="1" x14ac:dyDescent="0.25"/>
    <row r="2" ht="9.9499999999999993" customHeight="1" x14ac:dyDescent="0.25"/>
    <row r="3" ht="25.5" customHeight="1" x14ac:dyDescent="0.25"/>
    <row r="4" ht="21" customHeight="1" x14ac:dyDescent="0.25"/>
    <row r="6" ht="17.100000000000001" customHeight="1" x14ac:dyDescent="0.25"/>
    <row r="7" ht="17.100000000000001" customHeight="1" x14ac:dyDescent="0.25"/>
    <row r="8" ht="17.100000000000001" customHeight="1" x14ac:dyDescent="0.25"/>
    <row r="9" ht="17.100000000000001" customHeight="1" x14ac:dyDescent="0.25"/>
    <row r="10" ht="17.100000000000001" customHeight="1" x14ac:dyDescent="0.25"/>
    <row r="11" ht="17.100000000000001" customHeight="1" x14ac:dyDescent="0.25"/>
    <row r="12" ht="17.100000000000001" customHeight="1" x14ac:dyDescent="0.25"/>
    <row r="13" ht="17.100000000000001" customHeight="1" x14ac:dyDescent="0.25"/>
    <row r="14" ht="17.100000000000001" customHeight="1" x14ac:dyDescent="0.25"/>
    <row r="15" ht="17.100000000000001" customHeight="1" x14ac:dyDescent="0.25"/>
    <row r="16" ht="17.100000000000001" customHeight="1" x14ac:dyDescent="0.25"/>
    <row r="17" ht="17.100000000000001" customHeight="1" x14ac:dyDescent="0.25"/>
    <row r="18" ht="17.100000000000001" customHeight="1" x14ac:dyDescent="0.25"/>
    <row r="19" ht="17.100000000000001" customHeight="1" x14ac:dyDescent="0.25"/>
    <row r="40" spans="2:3" x14ac:dyDescent="0.25">
      <c r="B40" s="38"/>
      <c r="C40" s="38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E391E-35D8-4C2C-A3FA-7376C8729F58}">
  <dimension ref="A1:G45"/>
  <sheetViews>
    <sheetView workbookViewId="0">
      <pane xSplit="6" ySplit="1" topLeftCell="G2" activePane="bottomRight" state="frozenSplit"/>
      <selection pane="topRight" activeCell="G1" sqref="G1"/>
      <selection pane="bottomLeft" activeCell="A2" sqref="A2"/>
      <selection pane="bottomRight"/>
    </sheetView>
  </sheetViews>
  <sheetFormatPr defaultRowHeight="15" x14ac:dyDescent="0.25"/>
  <cols>
    <col min="1" max="5" width="3" style="7" customWidth="1"/>
    <col min="6" max="6" width="33.85546875" style="7" customWidth="1"/>
    <col min="7" max="7" width="8.7109375" bestFit="1" customWidth="1"/>
  </cols>
  <sheetData>
    <row r="1" spans="1:7" s="10" customFormat="1" ht="15.75" thickBot="1" x14ac:dyDescent="0.3">
      <c r="A1" s="8"/>
      <c r="B1" s="8"/>
      <c r="C1" s="8"/>
      <c r="D1" s="8"/>
      <c r="E1" s="8"/>
      <c r="F1" s="8"/>
      <c r="G1" s="9" t="s">
        <v>0</v>
      </c>
    </row>
    <row r="2" spans="1:7" ht="15.75" thickTop="1" x14ac:dyDescent="0.25">
      <c r="A2" s="1"/>
      <c r="B2" s="1" t="s">
        <v>1</v>
      </c>
      <c r="C2" s="1"/>
      <c r="D2" s="1"/>
      <c r="E2" s="1"/>
      <c r="F2" s="1"/>
      <c r="G2" s="2"/>
    </row>
    <row r="3" spans="1:7" x14ac:dyDescent="0.25">
      <c r="A3" s="1"/>
      <c r="B3" s="1"/>
      <c r="C3" s="1"/>
      <c r="D3" s="1" t="s">
        <v>2</v>
      </c>
      <c r="E3" s="1"/>
      <c r="F3" s="1"/>
      <c r="G3" s="2"/>
    </row>
    <row r="4" spans="1:7" x14ac:dyDescent="0.25">
      <c r="A4" s="1"/>
      <c r="B4" s="1"/>
      <c r="C4" s="1"/>
      <c r="D4" s="1"/>
      <c r="E4" s="1" t="s">
        <v>3</v>
      </c>
      <c r="F4" s="1"/>
      <c r="G4" s="2">
        <v>30</v>
      </c>
    </row>
    <row r="5" spans="1:7" x14ac:dyDescent="0.25">
      <c r="A5" s="1"/>
      <c r="B5" s="1"/>
      <c r="C5" s="1"/>
      <c r="D5" s="1"/>
      <c r="E5" s="1" t="s">
        <v>4</v>
      </c>
      <c r="F5" s="1"/>
      <c r="G5" s="2">
        <v>94512.07</v>
      </c>
    </row>
    <row r="6" spans="1:7" x14ac:dyDescent="0.25">
      <c r="A6" s="1"/>
      <c r="B6" s="1"/>
      <c r="C6" s="1"/>
      <c r="D6" s="1"/>
      <c r="E6" s="1" t="s">
        <v>5</v>
      </c>
      <c r="F6" s="1"/>
      <c r="G6" s="2">
        <v>16185</v>
      </c>
    </row>
    <row r="7" spans="1:7" ht="15.75" thickBot="1" x14ac:dyDescent="0.3">
      <c r="A7" s="1"/>
      <c r="B7" s="1"/>
      <c r="C7" s="1"/>
      <c r="D7" s="1"/>
      <c r="E7" s="1" t="s">
        <v>6</v>
      </c>
      <c r="F7" s="1"/>
      <c r="G7" s="2">
        <v>1410.1</v>
      </c>
    </row>
    <row r="8" spans="1:7" ht="15.75" thickBot="1" x14ac:dyDescent="0.3">
      <c r="A8" s="1"/>
      <c r="B8" s="1"/>
      <c r="C8" s="1"/>
      <c r="D8" s="1" t="s">
        <v>7</v>
      </c>
      <c r="E8" s="1"/>
      <c r="F8" s="1"/>
      <c r="G8" s="3">
        <f>ROUND(SUM(G3:G7),5)</f>
        <v>112137.17</v>
      </c>
    </row>
    <row r="9" spans="1:7" x14ac:dyDescent="0.25">
      <c r="A9" s="1"/>
      <c r="B9" s="1"/>
      <c r="C9" s="1" t="s">
        <v>8</v>
      </c>
      <c r="D9" s="1"/>
      <c r="E9" s="1"/>
      <c r="F9" s="1"/>
      <c r="G9" s="2">
        <f>G8</f>
        <v>112137.17</v>
      </c>
    </row>
    <row r="10" spans="1:7" x14ac:dyDescent="0.25">
      <c r="A10" s="1"/>
      <c r="B10" s="1"/>
      <c r="C10" s="1"/>
      <c r="D10" s="1" t="s">
        <v>9</v>
      </c>
      <c r="E10" s="1"/>
      <c r="F10" s="1"/>
      <c r="G10" s="2"/>
    </row>
    <row r="11" spans="1:7" x14ac:dyDescent="0.25">
      <c r="A11" s="1"/>
      <c r="B11" s="1"/>
      <c r="C11" s="1"/>
      <c r="D11" s="1"/>
      <c r="E11" s="1" t="s">
        <v>10</v>
      </c>
      <c r="F11" s="1"/>
      <c r="G11" s="2">
        <v>1466.38</v>
      </c>
    </row>
    <row r="12" spans="1:7" x14ac:dyDescent="0.25">
      <c r="A12" s="1"/>
      <c r="B12" s="1"/>
      <c r="C12" s="1"/>
      <c r="D12" s="1"/>
      <c r="E12" s="1" t="s">
        <v>11</v>
      </c>
      <c r="F12" s="1"/>
      <c r="G12" s="2">
        <v>3723.84</v>
      </c>
    </row>
    <row r="13" spans="1:7" x14ac:dyDescent="0.25">
      <c r="A13" s="1"/>
      <c r="B13" s="1"/>
      <c r="C13" s="1"/>
      <c r="D13" s="1"/>
      <c r="E13" s="1" t="s">
        <v>12</v>
      </c>
      <c r="F13" s="1"/>
      <c r="G13" s="2">
        <v>19978</v>
      </c>
    </row>
    <row r="14" spans="1:7" x14ac:dyDescent="0.25">
      <c r="A14" s="1"/>
      <c r="B14" s="1"/>
      <c r="C14" s="1"/>
      <c r="D14" s="1"/>
      <c r="E14" s="1" t="s">
        <v>13</v>
      </c>
      <c r="F14" s="1"/>
      <c r="G14" s="2">
        <v>2870.43</v>
      </c>
    </row>
    <row r="15" spans="1:7" x14ac:dyDescent="0.25">
      <c r="A15" s="1"/>
      <c r="B15" s="1"/>
      <c r="C15" s="1"/>
      <c r="D15" s="1"/>
      <c r="E15" s="1" t="s">
        <v>14</v>
      </c>
      <c r="F15" s="1"/>
      <c r="G15" s="2"/>
    </row>
    <row r="16" spans="1:7" x14ac:dyDescent="0.25">
      <c r="A16" s="1"/>
      <c r="B16" s="1"/>
      <c r="C16" s="1"/>
      <c r="D16" s="1"/>
      <c r="E16" s="1"/>
      <c r="F16" s="1" t="s">
        <v>15</v>
      </c>
      <c r="G16" s="2">
        <v>17983</v>
      </c>
    </row>
    <row r="17" spans="1:7" x14ac:dyDescent="0.25">
      <c r="A17" s="1"/>
      <c r="B17" s="1"/>
      <c r="C17" s="1"/>
      <c r="D17" s="1"/>
      <c r="E17" s="1"/>
      <c r="F17" s="1" t="s">
        <v>16</v>
      </c>
      <c r="G17" s="2">
        <v>1584</v>
      </c>
    </row>
    <row r="18" spans="1:7" ht="15.75" thickBot="1" x14ac:dyDescent="0.3">
      <c r="A18" s="1"/>
      <c r="B18" s="1"/>
      <c r="C18" s="1"/>
      <c r="D18" s="1"/>
      <c r="E18" s="1"/>
      <c r="F18" s="1" t="s">
        <v>17</v>
      </c>
      <c r="G18" s="4">
        <v>3081.82</v>
      </c>
    </row>
    <row r="19" spans="1:7" x14ac:dyDescent="0.25">
      <c r="A19" s="1"/>
      <c r="B19" s="1"/>
      <c r="C19" s="1"/>
      <c r="D19" s="1"/>
      <c r="E19" s="1" t="s">
        <v>18</v>
      </c>
      <c r="F19" s="1"/>
      <c r="G19" s="2">
        <f>ROUND(SUM(G15:G18),5)</f>
        <v>22648.82</v>
      </c>
    </row>
    <row r="20" spans="1:7" x14ac:dyDescent="0.25">
      <c r="A20" s="1"/>
      <c r="B20" s="1"/>
      <c r="C20" s="1"/>
      <c r="D20" s="1"/>
      <c r="E20" s="1" t="s">
        <v>19</v>
      </c>
      <c r="F20" s="1"/>
      <c r="G20" s="2">
        <v>3804.19</v>
      </c>
    </row>
    <row r="21" spans="1:7" x14ac:dyDescent="0.25">
      <c r="A21" s="1"/>
      <c r="B21" s="1"/>
      <c r="C21" s="1"/>
      <c r="D21" s="1"/>
      <c r="E21" s="1" t="s">
        <v>20</v>
      </c>
      <c r="F21" s="1"/>
      <c r="G21" s="2">
        <v>5595.77</v>
      </c>
    </row>
    <row r="22" spans="1:7" x14ac:dyDescent="0.25">
      <c r="A22" s="1"/>
      <c r="B22" s="1"/>
      <c r="C22" s="1"/>
      <c r="D22" s="1"/>
      <c r="E22" s="1" t="s">
        <v>21</v>
      </c>
      <c r="F22" s="1"/>
      <c r="G22" s="2">
        <v>0</v>
      </c>
    </row>
    <row r="23" spans="1:7" x14ac:dyDescent="0.25">
      <c r="A23" s="1"/>
      <c r="B23" s="1"/>
      <c r="C23" s="1"/>
      <c r="D23" s="1"/>
      <c r="E23" s="1" t="s">
        <v>22</v>
      </c>
      <c r="F23" s="1"/>
      <c r="G23" s="2">
        <v>3984.67</v>
      </c>
    </row>
    <row r="24" spans="1:7" x14ac:dyDescent="0.25">
      <c r="A24" s="1"/>
      <c r="B24" s="1"/>
      <c r="C24" s="1"/>
      <c r="D24" s="1"/>
      <c r="E24" s="1" t="s">
        <v>23</v>
      </c>
      <c r="F24" s="1"/>
      <c r="G24" s="2">
        <v>171</v>
      </c>
    </row>
    <row r="25" spans="1:7" x14ac:dyDescent="0.25">
      <c r="A25" s="1"/>
      <c r="B25" s="1"/>
      <c r="C25" s="1"/>
      <c r="D25" s="1"/>
      <c r="E25" s="1" t="s">
        <v>24</v>
      </c>
      <c r="F25" s="1"/>
      <c r="G25" s="2">
        <v>1499.19</v>
      </c>
    </row>
    <row r="26" spans="1:7" x14ac:dyDescent="0.25">
      <c r="A26" s="1"/>
      <c r="B26" s="1"/>
      <c r="C26" s="1"/>
      <c r="D26" s="1"/>
      <c r="E26" s="1" t="s">
        <v>25</v>
      </c>
      <c r="F26" s="1"/>
      <c r="G26" s="2">
        <v>806</v>
      </c>
    </row>
    <row r="27" spans="1:7" x14ac:dyDescent="0.25">
      <c r="A27" s="1"/>
      <c r="B27" s="1"/>
      <c r="C27" s="1"/>
      <c r="D27" s="1"/>
      <c r="E27" s="1" t="s">
        <v>26</v>
      </c>
      <c r="F27" s="1"/>
      <c r="G27" s="2">
        <v>915.5</v>
      </c>
    </row>
    <row r="28" spans="1:7" x14ac:dyDescent="0.25">
      <c r="A28" s="1"/>
      <c r="B28" s="1"/>
      <c r="C28" s="1"/>
      <c r="D28" s="1"/>
      <c r="E28" s="1" t="s">
        <v>27</v>
      </c>
      <c r="F28" s="1"/>
      <c r="G28" s="2">
        <v>6981.75</v>
      </c>
    </row>
    <row r="29" spans="1:7" x14ac:dyDescent="0.25">
      <c r="A29" s="1"/>
      <c r="B29" s="1"/>
      <c r="C29" s="1"/>
      <c r="D29" s="1"/>
      <c r="E29" s="1" t="s">
        <v>28</v>
      </c>
      <c r="F29" s="1"/>
      <c r="G29" s="2">
        <v>46.8</v>
      </c>
    </row>
    <row r="30" spans="1:7" x14ac:dyDescent="0.25">
      <c r="A30" s="1"/>
      <c r="B30" s="1"/>
      <c r="C30" s="1"/>
      <c r="D30" s="1"/>
      <c r="E30" s="1" t="s">
        <v>29</v>
      </c>
      <c r="F30" s="1"/>
      <c r="G30" s="2">
        <v>1857</v>
      </c>
    </row>
    <row r="31" spans="1:7" x14ac:dyDescent="0.25">
      <c r="A31" s="1"/>
      <c r="B31" s="1"/>
      <c r="C31" s="1"/>
      <c r="D31" s="1"/>
      <c r="E31" s="1" t="s">
        <v>30</v>
      </c>
      <c r="F31" s="1"/>
      <c r="G31" s="2">
        <v>45.91</v>
      </c>
    </row>
    <row r="32" spans="1:7" x14ac:dyDescent="0.25">
      <c r="A32" s="1"/>
      <c r="B32" s="1"/>
      <c r="C32" s="1"/>
      <c r="D32" s="1"/>
      <c r="E32" s="1" t="s">
        <v>31</v>
      </c>
      <c r="F32" s="1"/>
      <c r="G32" s="2">
        <v>-338.69</v>
      </c>
    </row>
    <row r="33" spans="1:7" x14ac:dyDescent="0.25">
      <c r="A33" s="1"/>
      <c r="B33" s="1"/>
      <c r="C33" s="1"/>
      <c r="D33" s="1"/>
      <c r="E33" s="1" t="s">
        <v>32</v>
      </c>
      <c r="F33" s="1"/>
      <c r="G33" s="2">
        <v>28.89</v>
      </c>
    </row>
    <row r="34" spans="1:7" x14ac:dyDescent="0.25">
      <c r="A34" s="1"/>
      <c r="B34" s="1"/>
      <c r="C34" s="1"/>
      <c r="D34" s="1"/>
      <c r="E34" s="1" t="s">
        <v>33</v>
      </c>
      <c r="F34" s="1"/>
      <c r="G34" s="2">
        <v>56.69</v>
      </c>
    </row>
    <row r="35" spans="1:7" x14ac:dyDescent="0.25">
      <c r="A35" s="1"/>
      <c r="B35" s="1"/>
      <c r="C35" s="1"/>
      <c r="D35" s="1"/>
      <c r="E35" s="1" t="s">
        <v>34</v>
      </c>
      <c r="F35" s="1"/>
      <c r="G35" s="2">
        <v>16.88</v>
      </c>
    </row>
    <row r="36" spans="1:7" ht="15.75" thickBot="1" x14ac:dyDescent="0.3">
      <c r="A36" s="1"/>
      <c r="B36" s="1"/>
      <c r="C36" s="1"/>
      <c r="D36" s="1"/>
      <c r="E36" s="1" t="s">
        <v>35</v>
      </c>
      <c r="F36" s="1"/>
      <c r="G36" s="2">
        <v>320.14999999999998</v>
      </c>
    </row>
    <row r="37" spans="1:7" ht="15.75" thickBot="1" x14ac:dyDescent="0.3">
      <c r="A37" s="1"/>
      <c r="B37" s="1"/>
      <c r="C37" s="1"/>
      <c r="D37" s="1" t="s">
        <v>36</v>
      </c>
      <c r="E37" s="1"/>
      <c r="F37" s="1"/>
      <c r="G37" s="3">
        <f>ROUND(SUM(G10:G14)+SUM(G19:G36),5)</f>
        <v>76479.17</v>
      </c>
    </row>
    <row r="38" spans="1:7" x14ac:dyDescent="0.25">
      <c r="A38" s="1"/>
      <c r="B38" s="1" t="s">
        <v>37</v>
      </c>
      <c r="C38" s="1"/>
      <c r="D38" s="1"/>
      <c r="E38" s="1"/>
      <c r="F38" s="1"/>
      <c r="G38" s="2">
        <f>ROUND(G2+G9-G37,5)</f>
        <v>35658</v>
      </c>
    </row>
    <row r="39" spans="1:7" x14ac:dyDescent="0.25">
      <c r="A39" s="1"/>
      <c r="B39" s="1" t="s">
        <v>38</v>
      </c>
      <c r="C39" s="1"/>
      <c r="D39" s="1"/>
      <c r="E39" s="1"/>
      <c r="F39" s="1"/>
      <c r="G39" s="2"/>
    </row>
    <row r="40" spans="1:7" x14ac:dyDescent="0.25">
      <c r="A40" s="1"/>
      <c r="B40" s="1"/>
      <c r="C40" s="1" t="s">
        <v>39</v>
      </c>
      <c r="D40" s="1"/>
      <c r="E40" s="1"/>
      <c r="F40" s="1"/>
      <c r="G40" s="2"/>
    </row>
    <row r="41" spans="1:7" ht="15.75" thickBot="1" x14ac:dyDescent="0.3">
      <c r="A41" s="1"/>
      <c r="B41" s="1"/>
      <c r="C41" s="1"/>
      <c r="D41" s="1" t="s">
        <v>40</v>
      </c>
      <c r="E41" s="1"/>
      <c r="F41" s="1"/>
      <c r="G41" s="2">
        <v>210</v>
      </c>
    </row>
    <row r="42" spans="1:7" ht="15.75" thickBot="1" x14ac:dyDescent="0.3">
      <c r="A42" s="1"/>
      <c r="B42" s="1"/>
      <c r="C42" s="1" t="s">
        <v>41</v>
      </c>
      <c r="D42" s="1"/>
      <c r="E42" s="1"/>
      <c r="F42" s="1"/>
      <c r="G42" s="5">
        <f>ROUND(SUM(G40:G41),5)</f>
        <v>210</v>
      </c>
    </row>
    <row r="43" spans="1:7" ht="15.75" thickBot="1" x14ac:dyDescent="0.3">
      <c r="A43" s="1"/>
      <c r="B43" s="1" t="s">
        <v>42</v>
      </c>
      <c r="C43" s="1"/>
      <c r="D43" s="1"/>
      <c r="E43" s="1"/>
      <c r="F43" s="1"/>
      <c r="G43" s="5">
        <f>ROUND(G39-G42,5)</f>
        <v>-210</v>
      </c>
    </row>
    <row r="44" spans="1:7" s="7" customFormat="1" ht="12" thickBot="1" x14ac:dyDescent="0.25">
      <c r="A44" s="1" t="s">
        <v>43</v>
      </c>
      <c r="B44" s="1"/>
      <c r="C44" s="1"/>
      <c r="D44" s="1"/>
      <c r="E44" s="1"/>
      <c r="F44" s="1"/>
      <c r="G44" s="6">
        <f>ROUND(G38+G43,5)</f>
        <v>35448</v>
      </c>
    </row>
    <row r="45" spans="1:7" ht="15.75" thickTop="1" x14ac:dyDescent="0.25"/>
  </sheetData>
  <pageMargins left="0.7" right="0.7" top="0.75" bottom="0.75" header="0.1" footer="0.3"/>
  <pageSetup orientation="portrait" r:id="rId1"/>
  <headerFooter>
    <oddHeader>&amp;L&amp;"Arial,Bold"&amp;8 11:46 AM
&amp;"Arial,Bold"&amp;8 04/08/26
&amp;"Arial,Bold"&amp;8 Accrual Basis&amp;C&amp;"Arial,Bold"&amp;12 VILLAGE OF SURFSIDE BEACH BF
&amp;"Arial,Bold"&amp;14 Profit &amp;&amp; Loss
&amp;"Arial,Bold"&amp;10 March 2026</oddHeader>
    <oddFooter>&amp;R&amp;"Arial,Bold"&amp;8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A4DB-989C-47FD-BFBD-254392791565}">
  <sheetPr>
    <pageSetUpPr fitToPage="1"/>
  </sheetPr>
  <dimension ref="A1:P68"/>
  <sheetViews>
    <sheetView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 activeCell="F1" sqref="F1"/>
    </sheetView>
  </sheetViews>
  <sheetFormatPr defaultRowHeight="24" x14ac:dyDescent="0.4"/>
  <cols>
    <col min="1" max="5" width="3" style="13" customWidth="1"/>
    <col min="6" max="6" width="40.5703125" style="13" bestFit="1" customWidth="1"/>
    <col min="7" max="7" width="18.7109375" style="27" bestFit="1" customWidth="1"/>
    <col min="8" max="8" width="19.85546875" style="27" bestFit="1" customWidth="1"/>
    <col min="9" max="10" width="18" style="27" bestFit="1" customWidth="1"/>
    <col min="11" max="11" width="19.85546875" style="27" bestFit="1" customWidth="1"/>
    <col min="12" max="12" width="18.7109375" style="27" bestFit="1" customWidth="1"/>
    <col min="13" max="13" width="27.28515625" style="27" bestFit="1" customWidth="1"/>
    <col min="14" max="14" width="21.5703125" style="27" bestFit="1" customWidth="1"/>
    <col min="15" max="15" width="25.28515625" style="27" bestFit="1" customWidth="1"/>
    <col min="16" max="16" width="21.5703125" style="27" bestFit="1" customWidth="1"/>
  </cols>
  <sheetData>
    <row r="1" spans="1:16" ht="24.75" thickBot="1" x14ac:dyDescent="0.45">
      <c r="A1" s="11"/>
      <c r="B1" s="11"/>
      <c r="C1" s="11"/>
      <c r="D1" s="11"/>
      <c r="E1" s="11"/>
      <c r="F1" s="11"/>
      <c r="G1" s="14"/>
      <c r="H1" s="14"/>
      <c r="I1" s="14"/>
      <c r="J1" s="14"/>
      <c r="K1" s="14"/>
      <c r="L1" s="14"/>
      <c r="M1" s="15" t="s">
        <v>44</v>
      </c>
      <c r="N1" s="14"/>
      <c r="O1" s="14"/>
      <c r="P1" s="14"/>
    </row>
    <row r="2" spans="1:16" s="10" customFormat="1" ht="24.75" thickTop="1" thickBot="1" x14ac:dyDescent="0.4">
      <c r="A2" s="12"/>
      <c r="B2" s="12"/>
      <c r="C2" s="12"/>
      <c r="D2" s="12"/>
      <c r="E2" s="12"/>
      <c r="F2" s="12"/>
      <c r="G2" s="16" t="s">
        <v>45</v>
      </c>
      <c r="H2" s="16" t="s">
        <v>49</v>
      </c>
      <c r="I2" s="16" t="s">
        <v>50</v>
      </c>
      <c r="J2" s="16" t="s">
        <v>51</v>
      </c>
      <c r="K2" s="16" t="s">
        <v>52</v>
      </c>
      <c r="L2" s="16" t="s">
        <v>0</v>
      </c>
      <c r="M2" s="16" t="s">
        <v>53</v>
      </c>
      <c r="N2" s="16" t="s">
        <v>46</v>
      </c>
      <c r="O2" s="16" t="s">
        <v>47</v>
      </c>
      <c r="P2" s="16" t="s">
        <v>48</v>
      </c>
    </row>
    <row r="3" spans="1:16" thickTop="1" x14ac:dyDescent="0.35">
      <c r="A3" s="11"/>
      <c r="B3" s="11" t="s">
        <v>1</v>
      </c>
      <c r="C3" s="11"/>
      <c r="D3" s="11"/>
      <c r="E3" s="11"/>
      <c r="F3" s="11"/>
      <c r="G3" s="17"/>
      <c r="H3" s="17"/>
      <c r="I3" s="17"/>
      <c r="J3" s="17"/>
      <c r="K3" s="17"/>
      <c r="L3" s="17"/>
      <c r="M3" s="17"/>
      <c r="N3" s="17"/>
      <c r="O3" s="17"/>
      <c r="P3" s="18"/>
    </row>
    <row r="4" spans="1:16" ht="23.25" x14ac:dyDescent="0.35">
      <c r="A4" s="11"/>
      <c r="B4" s="11"/>
      <c r="C4" s="11"/>
      <c r="D4" s="11" t="s">
        <v>2</v>
      </c>
      <c r="E4" s="11"/>
      <c r="F4" s="11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6" ht="23.25" x14ac:dyDescent="0.35">
      <c r="A5" s="11"/>
      <c r="B5" s="11"/>
      <c r="C5" s="11"/>
      <c r="D5" s="11"/>
      <c r="E5" s="11" t="s">
        <v>3</v>
      </c>
      <c r="F5" s="11"/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30</v>
      </c>
      <c r="M5" s="17">
        <f t="shared" ref="M5:M10" si="0">ROUND(G5+H5+I5+J5+K5+L5,5)</f>
        <v>30</v>
      </c>
      <c r="N5" s="17">
        <v>32000</v>
      </c>
      <c r="O5" s="17">
        <f t="shared" ref="O5:O10" si="1">ROUND((M5-N5),5)</f>
        <v>-31970</v>
      </c>
      <c r="P5" s="18">
        <f t="shared" ref="P5:P10" si="2">ROUND(IF(N5=0, IF(M5=0, 0, 1), M5/N5),5)</f>
        <v>9.3999999999999997E-4</v>
      </c>
    </row>
    <row r="6" spans="1:16" ht="23.25" x14ac:dyDescent="0.35">
      <c r="A6" s="11"/>
      <c r="B6" s="11"/>
      <c r="C6" s="11"/>
      <c r="D6" s="11"/>
      <c r="E6" s="11" t="s">
        <v>4</v>
      </c>
      <c r="F6" s="11"/>
      <c r="G6" s="17">
        <v>21588.31</v>
      </c>
      <c r="H6" s="17">
        <v>1083.9000000000001</v>
      </c>
      <c r="I6" s="17">
        <v>0</v>
      </c>
      <c r="J6" s="17">
        <v>5277.81</v>
      </c>
      <c r="K6" s="17">
        <v>12933.57</v>
      </c>
      <c r="L6" s="17">
        <v>94512.07</v>
      </c>
      <c r="M6" s="17">
        <f t="shared" si="0"/>
        <v>135395.66</v>
      </c>
      <c r="N6" s="17">
        <v>1000000</v>
      </c>
      <c r="O6" s="17">
        <f t="shared" si="1"/>
        <v>-864604.34</v>
      </c>
      <c r="P6" s="18">
        <f t="shared" si="2"/>
        <v>0.13539999999999999</v>
      </c>
    </row>
    <row r="7" spans="1:16" ht="23.25" x14ac:dyDescent="0.35">
      <c r="A7" s="11"/>
      <c r="B7" s="11"/>
      <c r="C7" s="11"/>
      <c r="D7" s="11"/>
      <c r="E7" s="11" t="s">
        <v>5</v>
      </c>
      <c r="F7" s="11"/>
      <c r="G7" s="17">
        <v>16730</v>
      </c>
      <c r="H7" s="17">
        <v>0</v>
      </c>
      <c r="I7" s="17">
        <v>0</v>
      </c>
      <c r="J7" s="17">
        <v>2900</v>
      </c>
      <c r="K7" s="17">
        <v>15310</v>
      </c>
      <c r="L7" s="17">
        <v>16185</v>
      </c>
      <c r="M7" s="17">
        <f t="shared" si="0"/>
        <v>51125</v>
      </c>
      <c r="N7" s="17">
        <v>275000</v>
      </c>
      <c r="O7" s="17">
        <f t="shared" si="1"/>
        <v>-223875</v>
      </c>
      <c r="P7" s="18">
        <f t="shared" si="2"/>
        <v>0.18590999999999999</v>
      </c>
    </row>
    <row r="8" spans="1:16" thickBot="1" x14ac:dyDescent="0.4">
      <c r="A8" s="11"/>
      <c r="B8" s="11"/>
      <c r="C8" s="11"/>
      <c r="D8" s="11"/>
      <c r="E8" s="11" t="s">
        <v>6</v>
      </c>
      <c r="F8" s="11"/>
      <c r="G8" s="17">
        <v>0</v>
      </c>
      <c r="H8" s="17">
        <v>0</v>
      </c>
      <c r="I8" s="17">
        <v>0</v>
      </c>
      <c r="J8" s="17">
        <v>819.26</v>
      </c>
      <c r="K8" s="17">
        <v>2545.7600000000002</v>
      </c>
      <c r="L8" s="17">
        <v>1410.1</v>
      </c>
      <c r="M8" s="17">
        <f t="shared" si="0"/>
        <v>4775.12</v>
      </c>
      <c r="N8" s="17">
        <v>35368.800000000003</v>
      </c>
      <c r="O8" s="17">
        <f t="shared" si="1"/>
        <v>-30593.68</v>
      </c>
      <c r="P8" s="18">
        <f t="shared" si="2"/>
        <v>0.13500999999999999</v>
      </c>
    </row>
    <row r="9" spans="1:16" thickBot="1" x14ac:dyDescent="0.4">
      <c r="A9" s="11"/>
      <c r="B9" s="11"/>
      <c r="C9" s="11"/>
      <c r="D9" s="11" t="s">
        <v>7</v>
      </c>
      <c r="E9" s="11"/>
      <c r="F9" s="11"/>
      <c r="G9" s="19">
        <f t="shared" ref="G9:L9" si="3">ROUND(SUM(G4:G8),5)</f>
        <v>38318.31</v>
      </c>
      <c r="H9" s="19">
        <f t="shared" si="3"/>
        <v>1083.9000000000001</v>
      </c>
      <c r="I9" s="19">
        <f t="shared" si="3"/>
        <v>0</v>
      </c>
      <c r="J9" s="19">
        <f t="shared" si="3"/>
        <v>8997.07</v>
      </c>
      <c r="K9" s="19">
        <f t="shared" si="3"/>
        <v>30789.33</v>
      </c>
      <c r="L9" s="19">
        <f t="shared" si="3"/>
        <v>112137.17</v>
      </c>
      <c r="M9" s="19">
        <f t="shared" si="0"/>
        <v>191325.78</v>
      </c>
      <c r="N9" s="19">
        <f>ROUND(SUM(N4:N8),5)</f>
        <v>1342368.8</v>
      </c>
      <c r="O9" s="19">
        <f t="shared" si="1"/>
        <v>-1151043.02</v>
      </c>
      <c r="P9" s="20">
        <f t="shared" si="2"/>
        <v>0.14252999999999999</v>
      </c>
    </row>
    <row r="10" spans="1:16" ht="23.25" x14ac:dyDescent="0.35">
      <c r="A10" s="11"/>
      <c r="B10" s="11"/>
      <c r="C10" s="11" t="s">
        <v>8</v>
      </c>
      <c r="D10" s="11"/>
      <c r="E10" s="11"/>
      <c r="F10" s="11"/>
      <c r="G10" s="17">
        <f t="shared" ref="G10:L10" si="4">G9</f>
        <v>38318.31</v>
      </c>
      <c r="H10" s="17">
        <f t="shared" si="4"/>
        <v>1083.9000000000001</v>
      </c>
      <c r="I10" s="17">
        <f t="shared" si="4"/>
        <v>0</v>
      </c>
      <c r="J10" s="17">
        <f t="shared" si="4"/>
        <v>8997.07</v>
      </c>
      <c r="K10" s="17">
        <f t="shared" si="4"/>
        <v>30789.33</v>
      </c>
      <c r="L10" s="17">
        <f t="shared" si="4"/>
        <v>112137.17</v>
      </c>
      <c r="M10" s="17">
        <f t="shared" si="0"/>
        <v>191325.78</v>
      </c>
      <c r="N10" s="17">
        <f>N9</f>
        <v>1342368.8</v>
      </c>
      <c r="O10" s="17">
        <f t="shared" si="1"/>
        <v>-1151043.02</v>
      </c>
      <c r="P10" s="18">
        <f t="shared" si="2"/>
        <v>0.14252999999999999</v>
      </c>
    </row>
    <row r="11" spans="1:16" ht="23.25" x14ac:dyDescent="0.35">
      <c r="A11" s="11"/>
      <c r="B11" s="11"/>
      <c r="C11" s="11"/>
      <c r="D11" s="11" t="s">
        <v>9</v>
      </c>
      <c r="E11" s="11"/>
      <c r="F11" s="11"/>
      <c r="G11" s="17"/>
      <c r="H11" s="17"/>
      <c r="I11" s="17"/>
      <c r="J11" s="17"/>
      <c r="K11" s="17"/>
      <c r="L11" s="17"/>
      <c r="M11" s="17"/>
      <c r="N11" s="17"/>
      <c r="O11" s="17"/>
      <c r="P11" s="18"/>
    </row>
    <row r="12" spans="1:16" ht="23.25" x14ac:dyDescent="0.35">
      <c r="A12" s="11"/>
      <c r="B12" s="11"/>
      <c r="C12" s="11"/>
      <c r="D12" s="11"/>
      <c r="E12" s="11" t="s">
        <v>54</v>
      </c>
      <c r="F12" s="11"/>
      <c r="G12" s="17">
        <v>0</v>
      </c>
      <c r="H12" s="17">
        <v>0</v>
      </c>
      <c r="I12" s="17">
        <v>0</v>
      </c>
      <c r="J12" s="17">
        <v>0</v>
      </c>
      <c r="K12" s="17">
        <v>155.91</v>
      </c>
      <c r="L12" s="17">
        <v>0</v>
      </c>
      <c r="M12" s="17">
        <f t="shared" ref="M12:M19" si="5">ROUND(G12+H12+I12+J12+K12+L12,5)</f>
        <v>155.91</v>
      </c>
      <c r="N12" s="17"/>
      <c r="O12" s="17"/>
      <c r="P12" s="18"/>
    </row>
    <row r="13" spans="1:16" ht="23.25" x14ac:dyDescent="0.35">
      <c r="A13" s="11"/>
      <c r="B13" s="11"/>
      <c r="C13" s="11"/>
      <c r="D13" s="11"/>
      <c r="E13" s="11" t="s">
        <v>55</v>
      </c>
      <c r="F13" s="11"/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f t="shared" si="5"/>
        <v>0</v>
      </c>
      <c r="N13" s="17">
        <v>6000</v>
      </c>
      <c r="O13" s="17">
        <f>ROUND((M13-N13),5)</f>
        <v>-6000</v>
      </c>
      <c r="P13" s="18">
        <f>ROUND(IF(N13=0, IF(M13=0, 0, 1), M13/N13),5)</f>
        <v>0</v>
      </c>
    </row>
    <row r="14" spans="1:16" ht="23.25" x14ac:dyDescent="0.35">
      <c r="A14" s="11"/>
      <c r="B14" s="11"/>
      <c r="C14" s="11"/>
      <c r="D14" s="11"/>
      <c r="E14" s="11" t="s">
        <v>10</v>
      </c>
      <c r="F14" s="11"/>
      <c r="G14" s="17">
        <v>291.87</v>
      </c>
      <c r="H14" s="17">
        <v>3504.44</v>
      </c>
      <c r="I14" s="17">
        <v>188.72</v>
      </c>
      <c r="J14" s="17">
        <v>2204.6</v>
      </c>
      <c r="K14" s="17">
        <v>472.81</v>
      </c>
      <c r="L14" s="17">
        <v>1466.38</v>
      </c>
      <c r="M14" s="17">
        <f t="shared" si="5"/>
        <v>8128.82</v>
      </c>
      <c r="N14" s="17">
        <v>8298.75</v>
      </c>
      <c r="O14" s="17">
        <f>ROUND((M14-N14),5)</f>
        <v>-169.93</v>
      </c>
      <c r="P14" s="18">
        <f>ROUND(IF(N14=0, IF(M14=0, 0, 1), M14/N14),5)</f>
        <v>0.97951999999999995</v>
      </c>
    </row>
    <row r="15" spans="1:16" ht="23.25" x14ac:dyDescent="0.35">
      <c r="A15" s="11"/>
      <c r="B15" s="11"/>
      <c r="C15" s="11"/>
      <c r="D15" s="11"/>
      <c r="E15" s="11" t="s">
        <v>11</v>
      </c>
      <c r="F15" s="11"/>
      <c r="G15" s="17">
        <v>3669.61</v>
      </c>
      <c r="H15" s="17">
        <v>2606.69</v>
      </c>
      <c r="I15" s="17">
        <v>5585.76</v>
      </c>
      <c r="J15" s="17">
        <v>3723.84</v>
      </c>
      <c r="K15" s="17">
        <v>3723.84</v>
      </c>
      <c r="L15" s="17">
        <v>3723.84</v>
      </c>
      <c r="M15" s="17">
        <f t="shared" si="5"/>
        <v>23033.58</v>
      </c>
      <c r="N15" s="17">
        <v>24205</v>
      </c>
      <c r="O15" s="17">
        <f>ROUND((M15-N15),5)</f>
        <v>-1171.42</v>
      </c>
      <c r="P15" s="18">
        <f>ROUND(IF(N15=0, IF(M15=0, 0, 1), M15/N15),5)</f>
        <v>0.9516</v>
      </c>
    </row>
    <row r="16" spans="1:16" ht="23.25" x14ac:dyDescent="0.35">
      <c r="A16" s="11"/>
      <c r="B16" s="11"/>
      <c r="C16" s="11"/>
      <c r="D16" s="11"/>
      <c r="E16" s="11" t="s">
        <v>12</v>
      </c>
      <c r="F16" s="11"/>
      <c r="G16" s="17">
        <v>7463</v>
      </c>
      <c r="H16" s="17">
        <v>0</v>
      </c>
      <c r="I16" s="17">
        <v>0</v>
      </c>
      <c r="J16" s="17">
        <v>0</v>
      </c>
      <c r="K16" s="17">
        <v>0</v>
      </c>
      <c r="L16" s="17">
        <v>19978</v>
      </c>
      <c r="M16" s="17">
        <f t="shared" si="5"/>
        <v>27441</v>
      </c>
      <c r="N16" s="17">
        <v>103040</v>
      </c>
      <c r="O16" s="17">
        <f>ROUND((M16-N16),5)</f>
        <v>-75599</v>
      </c>
      <c r="P16" s="18">
        <f>ROUND(IF(N16=0, IF(M16=0, 0, 1), M16/N16),5)</f>
        <v>0.26630999999999999</v>
      </c>
    </row>
    <row r="17" spans="1:16" ht="23.25" x14ac:dyDescent="0.35">
      <c r="A17" s="11"/>
      <c r="B17" s="11"/>
      <c r="C17" s="11"/>
      <c r="D17" s="11"/>
      <c r="E17" s="11" t="s">
        <v>13</v>
      </c>
      <c r="F17" s="11"/>
      <c r="G17" s="17">
        <v>415.99</v>
      </c>
      <c r="H17" s="17">
        <v>1166.06</v>
      </c>
      <c r="I17" s="17">
        <v>1903.81</v>
      </c>
      <c r="J17" s="17">
        <v>1006.9</v>
      </c>
      <c r="K17" s="17">
        <v>15567.9</v>
      </c>
      <c r="L17" s="17">
        <v>2870.43</v>
      </c>
      <c r="M17" s="17">
        <f t="shared" si="5"/>
        <v>22931.09</v>
      </c>
      <c r="N17" s="17">
        <v>21577.23</v>
      </c>
      <c r="O17" s="17">
        <f>ROUND((M17-N17),5)</f>
        <v>1353.86</v>
      </c>
      <c r="P17" s="18">
        <f>ROUND(IF(N17=0, IF(M17=0, 0, 1), M17/N17),5)</f>
        <v>1.06274</v>
      </c>
    </row>
    <row r="18" spans="1:16" ht="23.25" x14ac:dyDescent="0.35">
      <c r="A18" s="11"/>
      <c r="B18" s="11"/>
      <c r="C18" s="11"/>
      <c r="D18" s="11"/>
      <c r="E18" s="11" t="s">
        <v>56</v>
      </c>
      <c r="F18" s="11"/>
      <c r="G18" s="17">
        <v>360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f t="shared" si="5"/>
        <v>360</v>
      </c>
      <c r="N18" s="17"/>
      <c r="O18" s="17"/>
      <c r="P18" s="18"/>
    </row>
    <row r="19" spans="1:16" ht="23.25" x14ac:dyDescent="0.35">
      <c r="A19" s="11"/>
      <c r="B19" s="11"/>
      <c r="C19" s="11"/>
      <c r="D19" s="11"/>
      <c r="E19" s="11" t="s">
        <v>57</v>
      </c>
      <c r="F19" s="11"/>
      <c r="G19" s="17">
        <v>0</v>
      </c>
      <c r="H19" s="17">
        <v>0</v>
      </c>
      <c r="I19" s="17">
        <v>0</v>
      </c>
      <c r="J19" s="17">
        <v>0</v>
      </c>
      <c r="K19" s="17">
        <v>186321.62</v>
      </c>
      <c r="L19" s="17">
        <v>0</v>
      </c>
      <c r="M19" s="17">
        <f t="shared" si="5"/>
        <v>186321.62</v>
      </c>
      <c r="N19" s="17">
        <v>145006.29</v>
      </c>
      <c r="O19" s="17">
        <f>ROUND((M19-N19),5)</f>
        <v>41315.33</v>
      </c>
      <c r="P19" s="18">
        <f>ROUND(IF(N19=0, IF(M19=0, 0, 1), M19/N19),5)</f>
        <v>1.2849200000000001</v>
      </c>
    </row>
    <row r="20" spans="1:16" ht="23.25" x14ac:dyDescent="0.35">
      <c r="A20" s="11"/>
      <c r="B20" s="11"/>
      <c r="C20" s="11"/>
      <c r="D20" s="11"/>
      <c r="E20" s="11" t="s">
        <v>14</v>
      </c>
      <c r="F20" s="11"/>
      <c r="G20" s="17"/>
      <c r="H20" s="17"/>
      <c r="I20" s="17"/>
      <c r="J20" s="17"/>
      <c r="K20" s="17"/>
      <c r="L20" s="17"/>
      <c r="M20" s="17"/>
      <c r="N20" s="17"/>
      <c r="O20" s="17"/>
      <c r="P20" s="18"/>
    </row>
    <row r="21" spans="1:16" ht="23.25" x14ac:dyDescent="0.35">
      <c r="A21" s="11"/>
      <c r="B21" s="11"/>
      <c r="C21" s="11"/>
      <c r="D21" s="11"/>
      <c r="E21" s="11"/>
      <c r="F21" s="11" t="s">
        <v>15</v>
      </c>
      <c r="G21" s="17">
        <v>6177.5</v>
      </c>
      <c r="H21" s="17">
        <v>13146.01</v>
      </c>
      <c r="I21" s="17">
        <v>16865</v>
      </c>
      <c r="J21" s="17">
        <v>9232</v>
      </c>
      <c r="K21" s="17">
        <v>11798</v>
      </c>
      <c r="L21" s="17">
        <v>17983</v>
      </c>
      <c r="M21" s="17">
        <f t="shared" ref="M21:M61" si="6">ROUND(G21+H21+I21+J21+K21+L21,5)</f>
        <v>75201.509999999995</v>
      </c>
      <c r="N21" s="17">
        <v>174720</v>
      </c>
      <c r="O21" s="17">
        <f>ROUND((M21-N21),5)</f>
        <v>-99518.49</v>
      </c>
      <c r="P21" s="18">
        <f>ROUND(IF(N21=0, IF(M21=0, 0, 1), M21/N21),5)</f>
        <v>0.43041000000000001</v>
      </c>
    </row>
    <row r="22" spans="1:16" ht="23.25" x14ac:dyDescent="0.35">
      <c r="A22" s="11"/>
      <c r="B22" s="11"/>
      <c r="C22" s="11"/>
      <c r="D22" s="11"/>
      <c r="E22" s="11"/>
      <c r="F22" s="11" t="s">
        <v>16</v>
      </c>
      <c r="G22" s="17">
        <v>2520.25</v>
      </c>
      <c r="H22" s="17">
        <v>118.5</v>
      </c>
      <c r="I22" s="17">
        <v>0</v>
      </c>
      <c r="J22" s="17">
        <v>0</v>
      </c>
      <c r="K22" s="17">
        <v>0</v>
      </c>
      <c r="L22" s="17">
        <v>1584</v>
      </c>
      <c r="M22" s="17">
        <f t="shared" si="6"/>
        <v>4222.75</v>
      </c>
      <c r="N22" s="17">
        <v>44800</v>
      </c>
      <c r="O22" s="17">
        <f>ROUND((M22-N22),5)</f>
        <v>-40577.25</v>
      </c>
      <c r="P22" s="18">
        <f>ROUND(IF(N22=0, IF(M22=0, 0, 1), M22/N22),5)</f>
        <v>9.4259999999999997E-2</v>
      </c>
    </row>
    <row r="23" spans="1:16" ht="23.25" x14ac:dyDescent="0.35">
      <c r="A23" s="11"/>
      <c r="B23" s="11"/>
      <c r="C23" s="11"/>
      <c r="D23" s="11"/>
      <c r="E23" s="11"/>
      <c r="F23" s="11" t="s">
        <v>58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f t="shared" si="6"/>
        <v>0</v>
      </c>
      <c r="N23" s="17">
        <v>43680</v>
      </c>
      <c r="O23" s="17">
        <f>ROUND((M23-N23),5)</f>
        <v>-43680</v>
      </c>
      <c r="P23" s="18">
        <f>ROUND(IF(N23=0, IF(M23=0, 0, 1), M23/N23),5)</f>
        <v>0</v>
      </c>
    </row>
    <row r="24" spans="1:16" thickBot="1" x14ac:dyDescent="0.4">
      <c r="A24" s="11"/>
      <c r="B24" s="11"/>
      <c r="C24" s="11"/>
      <c r="D24" s="11"/>
      <c r="E24" s="11"/>
      <c r="F24" s="11" t="s">
        <v>17</v>
      </c>
      <c r="G24" s="21">
        <v>2941.99</v>
      </c>
      <c r="H24" s="21">
        <v>2482.06</v>
      </c>
      <c r="I24" s="21">
        <v>4311.88</v>
      </c>
      <c r="J24" s="21">
        <v>2858.53</v>
      </c>
      <c r="K24" s="21">
        <v>2911.08</v>
      </c>
      <c r="L24" s="21">
        <v>3081.82</v>
      </c>
      <c r="M24" s="21">
        <f t="shared" si="6"/>
        <v>18587.36</v>
      </c>
      <c r="N24" s="21"/>
      <c r="O24" s="21"/>
      <c r="P24" s="22"/>
    </row>
    <row r="25" spans="1:16" ht="23.25" x14ac:dyDescent="0.35">
      <c r="A25" s="11"/>
      <c r="B25" s="11"/>
      <c r="C25" s="11"/>
      <c r="D25" s="11"/>
      <c r="E25" s="11" t="s">
        <v>18</v>
      </c>
      <c r="F25" s="11"/>
      <c r="G25" s="17">
        <f t="shared" ref="G25:L25" si="7">ROUND(SUM(G20:G24),5)</f>
        <v>11639.74</v>
      </c>
      <c r="H25" s="17">
        <f t="shared" si="7"/>
        <v>15746.57</v>
      </c>
      <c r="I25" s="17">
        <f t="shared" si="7"/>
        <v>21176.880000000001</v>
      </c>
      <c r="J25" s="17">
        <f t="shared" si="7"/>
        <v>12090.53</v>
      </c>
      <c r="K25" s="17">
        <f t="shared" si="7"/>
        <v>14709.08</v>
      </c>
      <c r="L25" s="17">
        <f t="shared" si="7"/>
        <v>22648.82</v>
      </c>
      <c r="M25" s="17">
        <f t="shared" si="6"/>
        <v>98011.62</v>
      </c>
      <c r="N25" s="17">
        <f>ROUND(SUM(N20:N24),5)</f>
        <v>263200</v>
      </c>
      <c r="O25" s="17">
        <f>ROUND((M25-N25),5)</f>
        <v>-165188.38</v>
      </c>
      <c r="P25" s="18">
        <f>ROUND(IF(N25=0, IF(M25=0, 0, 1), M25/N25),5)</f>
        <v>0.37237999999999999</v>
      </c>
    </row>
    <row r="26" spans="1:16" ht="23.25" x14ac:dyDescent="0.35">
      <c r="A26" s="11"/>
      <c r="B26" s="11"/>
      <c r="C26" s="11"/>
      <c r="D26" s="11"/>
      <c r="E26" s="11" t="s">
        <v>19</v>
      </c>
      <c r="F26" s="11"/>
      <c r="G26" s="17">
        <v>-69.86</v>
      </c>
      <c r="H26" s="17">
        <v>-69.86</v>
      </c>
      <c r="I26" s="17">
        <v>-228.91</v>
      </c>
      <c r="J26" s="17">
        <v>-221.51</v>
      </c>
      <c r="K26" s="17">
        <v>10223.09</v>
      </c>
      <c r="L26" s="17">
        <v>3804.19</v>
      </c>
      <c r="M26" s="17">
        <f t="shared" si="6"/>
        <v>13437.14</v>
      </c>
      <c r="N26" s="17">
        <v>77598.539999999994</v>
      </c>
      <c r="O26" s="17">
        <f>ROUND((M26-N26),5)</f>
        <v>-64161.4</v>
      </c>
      <c r="P26" s="18">
        <f>ROUND(IF(N26=0, IF(M26=0, 0, 1), M26/N26),5)</f>
        <v>0.17316000000000001</v>
      </c>
    </row>
    <row r="27" spans="1:16" ht="23.25" x14ac:dyDescent="0.35">
      <c r="A27" s="11"/>
      <c r="B27" s="11"/>
      <c r="C27" s="11"/>
      <c r="D27" s="11"/>
      <c r="E27" s="11" t="s">
        <v>20</v>
      </c>
      <c r="F27" s="11"/>
      <c r="G27" s="17">
        <v>101.25</v>
      </c>
      <c r="H27" s="17">
        <v>0</v>
      </c>
      <c r="I27" s="17">
        <v>0</v>
      </c>
      <c r="J27" s="17">
        <v>0</v>
      </c>
      <c r="K27" s="17">
        <v>0</v>
      </c>
      <c r="L27" s="17">
        <v>5595.77</v>
      </c>
      <c r="M27" s="17">
        <f t="shared" si="6"/>
        <v>5697.02</v>
      </c>
      <c r="N27" s="17">
        <v>13395.2</v>
      </c>
      <c r="O27" s="17">
        <f>ROUND((M27-N27),5)</f>
        <v>-7698.18</v>
      </c>
      <c r="P27" s="18">
        <f>ROUND(IF(N27=0, IF(M27=0, 0, 1), M27/N27),5)</f>
        <v>0.42530000000000001</v>
      </c>
    </row>
    <row r="28" spans="1:16" ht="23.25" x14ac:dyDescent="0.35">
      <c r="A28" s="11"/>
      <c r="B28" s="11"/>
      <c r="C28" s="11"/>
      <c r="D28" s="11"/>
      <c r="E28" s="11" t="s">
        <v>21</v>
      </c>
      <c r="F28" s="11"/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f t="shared" si="6"/>
        <v>0</v>
      </c>
      <c r="N28" s="17"/>
      <c r="O28" s="17"/>
      <c r="P28" s="18"/>
    </row>
    <row r="29" spans="1:16" ht="23.25" x14ac:dyDescent="0.35">
      <c r="A29" s="11"/>
      <c r="B29" s="11"/>
      <c r="C29" s="11"/>
      <c r="D29" s="11"/>
      <c r="E29" s="11" t="s">
        <v>59</v>
      </c>
      <c r="F29" s="11"/>
      <c r="G29" s="17">
        <v>3500</v>
      </c>
      <c r="H29" s="17">
        <v>3100</v>
      </c>
      <c r="I29" s="17">
        <v>0</v>
      </c>
      <c r="J29" s="17">
        <v>0</v>
      </c>
      <c r="K29" s="17">
        <v>0</v>
      </c>
      <c r="L29" s="17">
        <v>0</v>
      </c>
      <c r="M29" s="17">
        <f t="shared" si="6"/>
        <v>6600</v>
      </c>
      <c r="N29" s="17"/>
      <c r="O29" s="17"/>
      <c r="P29" s="18"/>
    </row>
    <row r="30" spans="1:16" ht="23.25" x14ac:dyDescent="0.35">
      <c r="A30" s="11"/>
      <c r="B30" s="11"/>
      <c r="C30" s="11"/>
      <c r="D30" s="11"/>
      <c r="E30" s="11" t="s">
        <v>22</v>
      </c>
      <c r="F30" s="11"/>
      <c r="G30" s="17">
        <v>3353.27</v>
      </c>
      <c r="H30" s="17">
        <v>3541.78</v>
      </c>
      <c r="I30" s="17">
        <v>4632.22</v>
      </c>
      <c r="J30" s="17">
        <v>1220.51</v>
      </c>
      <c r="K30" s="17">
        <v>22562.98</v>
      </c>
      <c r="L30" s="17">
        <v>3984.67</v>
      </c>
      <c r="M30" s="17">
        <f t="shared" si="6"/>
        <v>39295.43</v>
      </c>
      <c r="N30" s="17">
        <v>54308.1</v>
      </c>
      <c r="O30" s="17">
        <f>ROUND((M30-N30),5)</f>
        <v>-15012.67</v>
      </c>
      <c r="P30" s="18">
        <f>ROUND(IF(N30=0, IF(M30=0, 0, 1), M30/N30),5)</f>
        <v>0.72355999999999998</v>
      </c>
    </row>
    <row r="31" spans="1:16" ht="23.25" x14ac:dyDescent="0.35">
      <c r="A31" s="11"/>
      <c r="B31" s="11"/>
      <c r="C31" s="11"/>
      <c r="D31" s="11"/>
      <c r="E31" s="11" t="s">
        <v>60</v>
      </c>
      <c r="F31" s="11"/>
      <c r="G31" s="17">
        <v>0</v>
      </c>
      <c r="H31" s="17">
        <v>0</v>
      </c>
      <c r="I31" s="17">
        <v>3513.12</v>
      </c>
      <c r="J31" s="17">
        <v>0</v>
      </c>
      <c r="K31" s="17">
        <v>6378.3</v>
      </c>
      <c r="L31" s="17">
        <v>0</v>
      </c>
      <c r="M31" s="17">
        <f t="shared" si="6"/>
        <v>9891.42</v>
      </c>
      <c r="N31" s="17">
        <v>6276.02</v>
      </c>
      <c r="O31" s="17">
        <f>ROUND((M31-N31),5)</f>
        <v>3615.4</v>
      </c>
      <c r="P31" s="18">
        <f>ROUND(IF(N31=0, IF(M31=0, 0, 1), M31/N31),5)</f>
        <v>1.5760700000000001</v>
      </c>
    </row>
    <row r="32" spans="1:16" ht="23.25" x14ac:dyDescent="0.35">
      <c r="A32" s="11"/>
      <c r="B32" s="11"/>
      <c r="C32" s="11"/>
      <c r="D32" s="11"/>
      <c r="E32" s="11" t="s">
        <v>61</v>
      </c>
      <c r="F32" s="11"/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f t="shared" si="6"/>
        <v>0</v>
      </c>
      <c r="N32" s="17">
        <v>25146.57</v>
      </c>
      <c r="O32" s="17">
        <f>ROUND((M32-N32),5)</f>
        <v>-25146.57</v>
      </c>
      <c r="P32" s="18">
        <f>ROUND(IF(N32=0, IF(M32=0, 0, 1), M32/N32),5)</f>
        <v>0</v>
      </c>
    </row>
    <row r="33" spans="1:16" ht="23.25" x14ac:dyDescent="0.35">
      <c r="A33" s="11"/>
      <c r="B33" s="11"/>
      <c r="C33" s="11"/>
      <c r="D33" s="11"/>
      <c r="E33" s="11" t="s">
        <v>23</v>
      </c>
      <c r="F33" s="11"/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171</v>
      </c>
      <c r="M33" s="17">
        <f t="shared" si="6"/>
        <v>171</v>
      </c>
      <c r="N33" s="17"/>
      <c r="O33" s="17"/>
      <c r="P33" s="18"/>
    </row>
    <row r="34" spans="1:16" ht="23.25" x14ac:dyDescent="0.35">
      <c r="A34" s="11"/>
      <c r="B34" s="11"/>
      <c r="C34" s="11"/>
      <c r="D34" s="11"/>
      <c r="E34" s="11" t="s">
        <v>62</v>
      </c>
      <c r="F34" s="11"/>
      <c r="G34" s="17">
        <v>154.93</v>
      </c>
      <c r="H34" s="17">
        <v>0</v>
      </c>
      <c r="I34" s="17">
        <v>0</v>
      </c>
      <c r="J34" s="17">
        <v>0</v>
      </c>
      <c r="K34" s="17">
        <v>74.489999999999995</v>
      </c>
      <c r="L34" s="17">
        <v>0</v>
      </c>
      <c r="M34" s="17">
        <f t="shared" si="6"/>
        <v>229.42</v>
      </c>
      <c r="N34" s="17">
        <v>500</v>
      </c>
      <c r="O34" s="17">
        <f t="shared" ref="O34:O48" si="8">ROUND((M34-N34),5)</f>
        <v>-270.58</v>
      </c>
      <c r="P34" s="18">
        <f t="shared" ref="P34:P48" si="9">ROUND(IF(N34=0, IF(M34=0, 0, 1), M34/N34),5)</f>
        <v>0.45884000000000003</v>
      </c>
    </row>
    <row r="35" spans="1:16" ht="23.25" x14ac:dyDescent="0.35">
      <c r="A35" s="11"/>
      <c r="B35" s="11"/>
      <c r="C35" s="11"/>
      <c r="D35" s="11"/>
      <c r="E35" s="11" t="s">
        <v>24</v>
      </c>
      <c r="F35" s="11"/>
      <c r="G35" s="17">
        <v>1003.82</v>
      </c>
      <c r="H35" s="17">
        <v>868.37</v>
      </c>
      <c r="I35" s="17">
        <v>838.35</v>
      </c>
      <c r="J35" s="17">
        <v>979.52</v>
      </c>
      <c r="K35" s="17">
        <v>855.19</v>
      </c>
      <c r="L35" s="17">
        <v>1499.19</v>
      </c>
      <c r="M35" s="17">
        <f t="shared" si="6"/>
        <v>6044.44</v>
      </c>
      <c r="N35" s="17">
        <v>6000</v>
      </c>
      <c r="O35" s="17">
        <f t="shared" si="8"/>
        <v>44.44</v>
      </c>
      <c r="P35" s="18">
        <f t="shared" si="9"/>
        <v>1.0074099999999999</v>
      </c>
    </row>
    <row r="36" spans="1:16" ht="23.25" x14ac:dyDescent="0.35">
      <c r="A36" s="11"/>
      <c r="B36" s="11"/>
      <c r="C36" s="11"/>
      <c r="D36" s="11"/>
      <c r="E36" s="11" t="s">
        <v>63</v>
      </c>
      <c r="F36" s="11"/>
      <c r="G36" s="17">
        <v>0</v>
      </c>
      <c r="H36" s="17">
        <v>5776.15</v>
      </c>
      <c r="I36" s="17">
        <v>0</v>
      </c>
      <c r="J36" s="17">
        <v>0</v>
      </c>
      <c r="K36" s="17">
        <v>0</v>
      </c>
      <c r="L36" s="17">
        <v>0</v>
      </c>
      <c r="M36" s="17">
        <f t="shared" si="6"/>
        <v>5776.15</v>
      </c>
      <c r="N36" s="17">
        <v>18000</v>
      </c>
      <c r="O36" s="17">
        <f t="shared" si="8"/>
        <v>-12223.85</v>
      </c>
      <c r="P36" s="18">
        <f t="shared" si="9"/>
        <v>0.32090000000000002</v>
      </c>
    </row>
    <row r="37" spans="1:16" ht="23.25" x14ac:dyDescent="0.35">
      <c r="A37" s="11"/>
      <c r="B37" s="11"/>
      <c r="C37" s="11"/>
      <c r="D37" s="11"/>
      <c r="E37" s="11" t="s">
        <v>64</v>
      </c>
      <c r="F37" s="11"/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f t="shared" si="6"/>
        <v>0</v>
      </c>
      <c r="N37" s="17">
        <v>500</v>
      </c>
      <c r="O37" s="17">
        <f t="shared" si="8"/>
        <v>-500</v>
      </c>
      <c r="P37" s="18">
        <f t="shared" si="9"/>
        <v>0</v>
      </c>
    </row>
    <row r="38" spans="1:16" ht="23.25" x14ac:dyDescent="0.35">
      <c r="A38" s="11"/>
      <c r="B38" s="11"/>
      <c r="C38" s="11"/>
      <c r="D38" s="11"/>
      <c r="E38" s="11" t="s">
        <v>25</v>
      </c>
      <c r="F38" s="11"/>
      <c r="G38" s="17">
        <v>0</v>
      </c>
      <c r="H38" s="17">
        <v>0</v>
      </c>
      <c r="I38" s="17">
        <v>1240.4000000000001</v>
      </c>
      <c r="J38" s="17">
        <v>0</v>
      </c>
      <c r="K38" s="17">
        <v>585.39</v>
      </c>
      <c r="L38" s="17">
        <v>806</v>
      </c>
      <c r="M38" s="17">
        <f t="shared" si="6"/>
        <v>2631.79</v>
      </c>
      <c r="N38" s="17">
        <v>10000</v>
      </c>
      <c r="O38" s="17">
        <f t="shared" si="8"/>
        <v>-7368.21</v>
      </c>
      <c r="P38" s="18">
        <f t="shared" si="9"/>
        <v>0.26318000000000003</v>
      </c>
    </row>
    <row r="39" spans="1:16" ht="23.25" x14ac:dyDescent="0.35">
      <c r="A39" s="11"/>
      <c r="B39" s="11"/>
      <c r="C39" s="11"/>
      <c r="D39" s="11"/>
      <c r="E39" s="11" t="s">
        <v>26</v>
      </c>
      <c r="F39" s="11"/>
      <c r="G39" s="17">
        <v>0</v>
      </c>
      <c r="H39" s="17">
        <v>0</v>
      </c>
      <c r="I39" s="17">
        <v>0</v>
      </c>
      <c r="J39" s="17">
        <v>339.75</v>
      </c>
      <c r="K39" s="17">
        <v>2500.4</v>
      </c>
      <c r="L39" s="17">
        <v>915.5</v>
      </c>
      <c r="M39" s="17">
        <f t="shared" si="6"/>
        <v>3755.65</v>
      </c>
      <c r="N39" s="17">
        <v>10000</v>
      </c>
      <c r="O39" s="17">
        <f t="shared" si="8"/>
        <v>-6244.35</v>
      </c>
      <c r="P39" s="18">
        <f t="shared" si="9"/>
        <v>0.37557000000000001</v>
      </c>
    </row>
    <row r="40" spans="1:16" ht="23.25" x14ac:dyDescent="0.35">
      <c r="A40" s="11"/>
      <c r="B40" s="11"/>
      <c r="C40" s="11"/>
      <c r="D40" s="11"/>
      <c r="E40" s="11" t="s">
        <v>65</v>
      </c>
      <c r="F40" s="11"/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f t="shared" si="6"/>
        <v>0</v>
      </c>
      <c r="N40" s="17">
        <v>2000</v>
      </c>
      <c r="O40" s="17">
        <f t="shared" si="8"/>
        <v>-2000</v>
      </c>
      <c r="P40" s="18">
        <f t="shared" si="9"/>
        <v>0</v>
      </c>
    </row>
    <row r="41" spans="1:16" ht="23.25" x14ac:dyDescent="0.35">
      <c r="A41" s="11"/>
      <c r="B41" s="11"/>
      <c r="C41" s="11"/>
      <c r="D41" s="11"/>
      <c r="E41" s="11" t="s">
        <v>27</v>
      </c>
      <c r="F41" s="11"/>
      <c r="G41" s="17">
        <v>32471.18</v>
      </c>
      <c r="H41" s="17">
        <v>0</v>
      </c>
      <c r="I41" s="17">
        <v>0</v>
      </c>
      <c r="J41" s="17">
        <v>0</v>
      </c>
      <c r="K41" s="17">
        <v>8585</v>
      </c>
      <c r="L41" s="17">
        <v>6981.75</v>
      </c>
      <c r="M41" s="17">
        <f t="shared" si="6"/>
        <v>48037.93</v>
      </c>
      <c r="N41" s="17">
        <v>150000</v>
      </c>
      <c r="O41" s="17">
        <f t="shared" si="8"/>
        <v>-101962.07</v>
      </c>
      <c r="P41" s="18">
        <f t="shared" si="9"/>
        <v>0.32024999999999998</v>
      </c>
    </row>
    <row r="42" spans="1:16" ht="23.25" x14ac:dyDescent="0.35">
      <c r="A42" s="11"/>
      <c r="B42" s="11"/>
      <c r="C42" s="11"/>
      <c r="D42" s="11"/>
      <c r="E42" s="11" t="s">
        <v>66</v>
      </c>
      <c r="F42" s="11"/>
      <c r="G42" s="17">
        <v>5910.75</v>
      </c>
      <c r="H42" s="17">
        <v>0</v>
      </c>
      <c r="I42" s="17">
        <v>461.74</v>
      </c>
      <c r="J42" s="17">
        <v>0</v>
      </c>
      <c r="K42" s="17">
        <v>0</v>
      </c>
      <c r="L42" s="17">
        <v>0</v>
      </c>
      <c r="M42" s="17">
        <f t="shared" si="6"/>
        <v>6372.49</v>
      </c>
      <c r="N42" s="17">
        <v>12000</v>
      </c>
      <c r="O42" s="17">
        <f t="shared" si="8"/>
        <v>-5627.51</v>
      </c>
      <c r="P42" s="18">
        <f t="shared" si="9"/>
        <v>0.53103999999999996</v>
      </c>
    </row>
    <row r="43" spans="1:16" ht="23.25" x14ac:dyDescent="0.35">
      <c r="A43" s="11"/>
      <c r="B43" s="11"/>
      <c r="C43" s="11"/>
      <c r="D43" s="11"/>
      <c r="E43" s="11" t="s">
        <v>28</v>
      </c>
      <c r="F43" s="11"/>
      <c r="G43" s="17">
        <v>46.8</v>
      </c>
      <c r="H43" s="17">
        <v>46.8</v>
      </c>
      <c r="I43" s="17">
        <v>211.68</v>
      </c>
      <c r="J43" s="17">
        <v>46.8</v>
      </c>
      <c r="K43" s="17">
        <v>0</v>
      </c>
      <c r="L43" s="17">
        <v>46.8</v>
      </c>
      <c r="M43" s="17">
        <f t="shared" si="6"/>
        <v>398.88</v>
      </c>
      <c r="N43" s="17">
        <v>1000</v>
      </c>
      <c r="O43" s="17">
        <f t="shared" si="8"/>
        <v>-601.12</v>
      </c>
      <c r="P43" s="18">
        <f t="shared" si="9"/>
        <v>0.39888000000000001</v>
      </c>
    </row>
    <row r="44" spans="1:16" ht="23.25" x14ac:dyDescent="0.35">
      <c r="A44" s="11"/>
      <c r="B44" s="11"/>
      <c r="C44" s="11"/>
      <c r="D44" s="11"/>
      <c r="E44" s="11" t="s">
        <v>29</v>
      </c>
      <c r="F44" s="11"/>
      <c r="G44" s="17">
        <v>1227.48</v>
      </c>
      <c r="H44" s="17">
        <v>0</v>
      </c>
      <c r="I44" s="17">
        <v>0</v>
      </c>
      <c r="J44" s="17">
        <v>1091.4000000000001</v>
      </c>
      <c r="K44" s="17">
        <v>0</v>
      </c>
      <c r="L44" s="17">
        <v>1857</v>
      </c>
      <c r="M44" s="17">
        <f t="shared" si="6"/>
        <v>4175.88</v>
      </c>
      <c r="N44" s="17">
        <v>20000</v>
      </c>
      <c r="O44" s="17">
        <f t="shared" si="8"/>
        <v>-15824.12</v>
      </c>
      <c r="P44" s="18">
        <f t="shared" si="9"/>
        <v>0.20879</v>
      </c>
    </row>
    <row r="45" spans="1:16" ht="23.25" x14ac:dyDescent="0.35">
      <c r="A45" s="11"/>
      <c r="B45" s="11"/>
      <c r="C45" s="11"/>
      <c r="D45" s="11"/>
      <c r="E45" s="11" t="s">
        <v>67</v>
      </c>
      <c r="F45" s="11"/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f t="shared" si="6"/>
        <v>0</v>
      </c>
      <c r="N45" s="17">
        <v>150000</v>
      </c>
      <c r="O45" s="17">
        <f t="shared" si="8"/>
        <v>-150000</v>
      </c>
      <c r="P45" s="18">
        <f t="shared" si="9"/>
        <v>0</v>
      </c>
    </row>
    <row r="46" spans="1:16" ht="23.25" x14ac:dyDescent="0.35">
      <c r="A46" s="11"/>
      <c r="B46" s="11"/>
      <c r="C46" s="11"/>
      <c r="D46" s="11"/>
      <c r="E46" s="11" t="s">
        <v>68</v>
      </c>
      <c r="F46" s="11"/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f t="shared" si="6"/>
        <v>0</v>
      </c>
      <c r="N46" s="17">
        <v>5500</v>
      </c>
      <c r="O46" s="17">
        <f t="shared" si="8"/>
        <v>-5500</v>
      </c>
      <c r="P46" s="18">
        <f t="shared" si="9"/>
        <v>0</v>
      </c>
    </row>
    <row r="47" spans="1:16" ht="23.25" x14ac:dyDescent="0.35">
      <c r="A47" s="11"/>
      <c r="B47" s="11"/>
      <c r="C47" s="11"/>
      <c r="D47" s="11"/>
      <c r="E47" s="11" t="s">
        <v>69</v>
      </c>
      <c r="F47" s="11"/>
      <c r="G47" s="17">
        <v>6760.06</v>
      </c>
      <c r="H47" s="17">
        <v>2268.7800000000002</v>
      </c>
      <c r="I47" s="17">
        <v>2028</v>
      </c>
      <c r="J47" s="17">
        <v>2474</v>
      </c>
      <c r="K47" s="17">
        <v>4056</v>
      </c>
      <c r="L47" s="17">
        <v>0</v>
      </c>
      <c r="M47" s="17">
        <f t="shared" si="6"/>
        <v>17586.84</v>
      </c>
      <c r="N47" s="17">
        <v>75000</v>
      </c>
      <c r="O47" s="17">
        <f t="shared" si="8"/>
        <v>-57413.16</v>
      </c>
      <c r="P47" s="18">
        <f t="shared" si="9"/>
        <v>0.23449</v>
      </c>
    </row>
    <row r="48" spans="1:16" ht="23.25" x14ac:dyDescent="0.35">
      <c r="A48" s="11"/>
      <c r="B48" s="11"/>
      <c r="C48" s="11"/>
      <c r="D48" s="11"/>
      <c r="E48" s="11" t="s">
        <v>30</v>
      </c>
      <c r="F48" s="11"/>
      <c r="G48" s="17">
        <v>0</v>
      </c>
      <c r="H48" s="17">
        <v>0</v>
      </c>
      <c r="I48" s="17">
        <v>0</v>
      </c>
      <c r="J48" s="17">
        <v>45.91</v>
      </c>
      <c r="K48" s="17">
        <v>45.91</v>
      </c>
      <c r="L48" s="17">
        <v>45.91</v>
      </c>
      <c r="M48" s="17">
        <f t="shared" si="6"/>
        <v>137.72999999999999</v>
      </c>
      <c r="N48" s="17">
        <v>960</v>
      </c>
      <c r="O48" s="17">
        <f t="shared" si="8"/>
        <v>-822.27</v>
      </c>
      <c r="P48" s="18">
        <f t="shared" si="9"/>
        <v>0.14346999999999999</v>
      </c>
    </row>
    <row r="49" spans="1:16" ht="23.25" x14ac:dyDescent="0.35">
      <c r="A49" s="11"/>
      <c r="B49" s="11"/>
      <c r="C49" s="11"/>
      <c r="D49" s="11"/>
      <c r="E49" s="11" t="s">
        <v>31</v>
      </c>
      <c r="F49" s="11"/>
      <c r="G49" s="17">
        <v>0</v>
      </c>
      <c r="H49" s="17">
        <v>0</v>
      </c>
      <c r="I49" s="17">
        <v>0</v>
      </c>
      <c r="J49" s="17">
        <v>-176.43</v>
      </c>
      <c r="K49" s="17">
        <v>-176.43</v>
      </c>
      <c r="L49" s="17">
        <v>-338.69</v>
      </c>
      <c r="M49" s="17">
        <f t="shared" si="6"/>
        <v>-691.55</v>
      </c>
      <c r="N49" s="17"/>
      <c r="O49" s="17"/>
      <c r="P49" s="18"/>
    </row>
    <row r="50" spans="1:16" ht="23.25" x14ac:dyDescent="0.35">
      <c r="A50" s="11"/>
      <c r="B50" s="11"/>
      <c r="C50" s="11"/>
      <c r="D50" s="11"/>
      <c r="E50" s="11" t="s">
        <v>70</v>
      </c>
      <c r="F50" s="11"/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f t="shared" si="6"/>
        <v>0</v>
      </c>
      <c r="N50" s="17">
        <v>4000</v>
      </c>
      <c r="O50" s="17">
        <f t="shared" ref="O50:O61" si="10">ROUND((M50-N50),5)</f>
        <v>-4000</v>
      </c>
      <c r="P50" s="18">
        <f t="shared" ref="P50:P61" si="11">ROUND(IF(N50=0, IF(M50=0, 0, 1), M50/N50),5)</f>
        <v>0</v>
      </c>
    </row>
    <row r="51" spans="1:16" ht="23.25" x14ac:dyDescent="0.35">
      <c r="A51" s="11"/>
      <c r="B51" s="11"/>
      <c r="C51" s="11"/>
      <c r="D51" s="11"/>
      <c r="E51" s="11" t="s">
        <v>32</v>
      </c>
      <c r="F51" s="11"/>
      <c r="G51" s="17">
        <v>0</v>
      </c>
      <c r="H51" s="17">
        <v>1112.9000000000001</v>
      </c>
      <c r="I51" s="17">
        <v>0</v>
      </c>
      <c r="J51" s="17">
        <v>0</v>
      </c>
      <c r="K51" s="17">
        <v>0</v>
      </c>
      <c r="L51" s="17">
        <v>28.89</v>
      </c>
      <c r="M51" s="17">
        <f t="shared" si="6"/>
        <v>1141.79</v>
      </c>
      <c r="N51" s="17">
        <v>12000</v>
      </c>
      <c r="O51" s="17">
        <f t="shared" si="10"/>
        <v>-10858.21</v>
      </c>
      <c r="P51" s="18">
        <f t="shared" si="11"/>
        <v>9.5149999999999998E-2</v>
      </c>
    </row>
    <row r="52" spans="1:16" ht="23.25" x14ac:dyDescent="0.35">
      <c r="A52" s="11"/>
      <c r="B52" s="11"/>
      <c r="C52" s="11"/>
      <c r="D52" s="11"/>
      <c r="E52" s="11" t="s">
        <v>71</v>
      </c>
      <c r="F52" s="11"/>
      <c r="G52" s="17">
        <v>2363.15</v>
      </c>
      <c r="H52" s="17">
        <v>0</v>
      </c>
      <c r="I52" s="17">
        <v>1995.84</v>
      </c>
      <c r="J52" s="17">
        <v>0</v>
      </c>
      <c r="K52" s="17">
        <v>1685.84</v>
      </c>
      <c r="L52" s="17">
        <v>0</v>
      </c>
      <c r="M52" s="17">
        <f t="shared" si="6"/>
        <v>6044.83</v>
      </c>
      <c r="N52" s="17">
        <v>90000</v>
      </c>
      <c r="O52" s="17">
        <f t="shared" si="10"/>
        <v>-83955.17</v>
      </c>
      <c r="P52" s="18">
        <f t="shared" si="11"/>
        <v>6.7159999999999997E-2</v>
      </c>
    </row>
    <row r="53" spans="1:16" ht="23.25" x14ac:dyDescent="0.35">
      <c r="A53" s="11"/>
      <c r="B53" s="11"/>
      <c r="C53" s="11"/>
      <c r="D53" s="11"/>
      <c r="E53" s="11" t="s">
        <v>33</v>
      </c>
      <c r="F53" s="11"/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56.69</v>
      </c>
      <c r="M53" s="17">
        <f t="shared" si="6"/>
        <v>56.69</v>
      </c>
      <c r="N53" s="17">
        <v>6500</v>
      </c>
      <c r="O53" s="17">
        <f t="shared" si="10"/>
        <v>-6443.31</v>
      </c>
      <c r="P53" s="18">
        <f t="shared" si="11"/>
        <v>8.7200000000000003E-3</v>
      </c>
    </row>
    <row r="54" spans="1:16" ht="23.25" x14ac:dyDescent="0.35">
      <c r="A54" s="11"/>
      <c r="B54" s="11"/>
      <c r="C54" s="11"/>
      <c r="D54" s="11"/>
      <c r="E54" s="11" t="s">
        <v>72</v>
      </c>
      <c r="F54" s="11"/>
      <c r="G54" s="17">
        <v>313.17</v>
      </c>
      <c r="H54" s="17">
        <v>394.2</v>
      </c>
      <c r="I54" s="17">
        <v>306.60000000000002</v>
      </c>
      <c r="J54" s="17">
        <v>0</v>
      </c>
      <c r="K54" s="17">
        <v>165.88</v>
      </c>
      <c r="L54" s="17">
        <v>0</v>
      </c>
      <c r="M54" s="17">
        <f t="shared" si="6"/>
        <v>1179.8499999999999</v>
      </c>
      <c r="N54" s="17">
        <v>6500</v>
      </c>
      <c r="O54" s="17">
        <f t="shared" si="10"/>
        <v>-5320.15</v>
      </c>
      <c r="P54" s="18">
        <f t="shared" si="11"/>
        <v>0.18151999999999999</v>
      </c>
    </row>
    <row r="55" spans="1:16" ht="23.25" x14ac:dyDescent="0.35">
      <c r="A55" s="11"/>
      <c r="B55" s="11"/>
      <c r="C55" s="11"/>
      <c r="D55" s="11"/>
      <c r="E55" s="11" t="s">
        <v>34</v>
      </c>
      <c r="F55" s="11"/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16.88</v>
      </c>
      <c r="M55" s="17">
        <f t="shared" si="6"/>
        <v>16.88</v>
      </c>
      <c r="N55" s="17">
        <v>1500</v>
      </c>
      <c r="O55" s="17">
        <f t="shared" si="10"/>
        <v>-1483.12</v>
      </c>
      <c r="P55" s="18">
        <f t="shared" si="11"/>
        <v>1.125E-2</v>
      </c>
    </row>
    <row r="56" spans="1:16" ht="23.25" x14ac:dyDescent="0.35">
      <c r="A56" s="11"/>
      <c r="B56" s="11"/>
      <c r="C56" s="11"/>
      <c r="D56" s="11"/>
      <c r="E56" s="11" t="s">
        <v>73</v>
      </c>
      <c r="F56" s="11"/>
      <c r="G56" s="17">
        <v>35785</v>
      </c>
      <c r="H56" s="17">
        <v>62391.57</v>
      </c>
      <c r="I56" s="17">
        <v>0</v>
      </c>
      <c r="J56" s="17">
        <v>0</v>
      </c>
      <c r="K56" s="17">
        <v>30000</v>
      </c>
      <c r="L56" s="17">
        <v>0</v>
      </c>
      <c r="M56" s="17">
        <f t="shared" si="6"/>
        <v>128176.57</v>
      </c>
      <c r="N56" s="17">
        <v>170000</v>
      </c>
      <c r="O56" s="17">
        <f t="shared" si="10"/>
        <v>-41823.43</v>
      </c>
      <c r="P56" s="18">
        <f t="shared" si="11"/>
        <v>0.75397999999999998</v>
      </c>
    </row>
    <row r="57" spans="1:16" ht="23.25" x14ac:dyDescent="0.35">
      <c r="A57" s="11"/>
      <c r="B57" s="11"/>
      <c r="C57" s="11"/>
      <c r="D57" s="11"/>
      <c r="E57" s="11" t="s">
        <v>35</v>
      </c>
      <c r="F57" s="11"/>
      <c r="G57" s="17">
        <v>298.8</v>
      </c>
      <c r="H57" s="17">
        <v>298.14999999999998</v>
      </c>
      <c r="I57" s="17">
        <v>299.41000000000003</v>
      </c>
      <c r="J57" s="17">
        <v>318.14999999999998</v>
      </c>
      <c r="K57" s="17">
        <v>321.08999999999997</v>
      </c>
      <c r="L57" s="17">
        <v>320.14999999999998</v>
      </c>
      <c r="M57" s="17">
        <f t="shared" si="6"/>
        <v>1855.75</v>
      </c>
      <c r="N57" s="17">
        <v>2500</v>
      </c>
      <c r="O57" s="17">
        <f t="shared" si="10"/>
        <v>-644.25</v>
      </c>
      <c r="P57" s="18">
        <f t="shared" si="11"/>
        <v>0.74229999999999996</v>
      </c>
    </row>
    <row r="58" spans="1:16" ht="23.25" x14ac:dyDescent="0.35">
      <c r="A58" s="11"/>
      <c r="B58" s="11"/>
      <c r="C58" s="11"/>
      <c r="D58" s="11"/>
      <c r="E58" s="11" t="s">
        <v>74</v>
      </c>
      <c r="F58" s="11"/>
      <c r="G58" s="17">
        <v>1043.23</v>
      </c>
      <c r="H58" s="17">
        <v>2401.5</v>
      </c>
      <c r="I58" s="17">
        <v>248.99</v>
      </c>
      <c r="J58" s="17">
        <v>2082.88</v>
      </c>
      <c r="K58" s="17">
        <v>3939.4</v>
      </c>
      <c r="L58" s="17">
        <v>0</v>
      </c>
      <c r="M58" s="17">
        <f t="shared" si="6"/>
        <v>9716</v>
      </c>
      <c r="N58" s="17">
        <v>10000</v>
      </c>
      <c r="O58" s="17">
        <f t="shared" si="10"/>
        <v>-284</v>
      </c>
      <c r="P58" s="18">
        <f t="shared" si="11"/>
        <v>0.97160000000000002</v>
      </c>
    </row>
    <row r="59" spans="1:16" thickBot="1" x14ac:dyDescent="0.4">
      <c r="A59" s="11"/>
      <c r="B59" s="11"/>
      <c r="C59" s="11"/>
      <c r="D59" s="11"/>
      <c r="E59" s="11" t="s">
        <v>75</v>
      </c>
      <c r="F59" s="11"/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f t="shared" si="6"/>
        <v>0</v>
      </c>
      <c r="N59" s="17">
        <v>875</v>
      </c>
      <c r="O59" s="17">
        <f t="shared" si="10"/>
        <v>-875</v>
      </c>
      <c r="P59" s="18">
        <f t="shared" si="11"/>
        <v>0</v>
      </c>
    </row>
    <row r="60" spans="1:16" thickBot="1" x14ac:dyDescent="0.4">
      <c r="A60" s="11"/>
      <c r="B60" s="11"/>
      <c r="C60" s="11"/>
      <c r="D60" s="11" t="s">
        <v>36</v>
      </c>
      <c r="E60" s="11"/>
      <c r="F60" s="11"/>
      <c r="G60" s="19">
        <f t="shared" ref="G60:L60" si="12">ROUND(SUM(G11:G19)+SUM(G25:G59),5)</f>
        <v>118103.24</v>
      </c>
      <c r="H60" s="19">
        <f t="shared" si="12"/>
        <v>105154.1</v>
      </c>
      <c r="I60" s="19">
        <f t="shared" si="12"/>
        <v>44402.61</v>
      </c>
      <c r="J60" s="19">
        <f t="shared" si="12"/>
        <v>27226.85</v>
      </c>
      <c r="K60" s="19">
        <f t="shared" si="12"/>
        <v>312753.69</v>
      </c>
      <c r="L60" s="19">
        <f t="shared" si="12"/>
        <v>76479.17</v>
      </c>
      <c r="M60" s="19">
        <f t="shared" si="6"/>
        <v>684119.66</v>
      </c>
      <c r="N60" s="19">
        <f>ROUND(SUM(N11:N19)+SUM(N25:N59),5)</f>
        <v>1513386.7</v>
      </c>
      <c r="O60" s="19">
        <f t="shared" si="10"/>
        <v>-829267.04</v>
      </c>
      <c r="P60" s="20">
        <f t="shared" si="11"/>
        <v>0.45205000000000001</v>
      </c>
    </row>
    <row r="61" spans="1:16" ht="23.25" x14ac:dyDescent="0.35">
      <c r="A61" s="11"/>
      <c r="B61" s="11" t="s">
        <v>37</v>
      </c>
      <c r="C61" s="11"/>
      <c r="D61" s="11"/>
      <c r="E61" s="11"/>
      <c r="F61" s="11"/>
      <c r="G61" s="17">
        <f t="shared" ref="G61:L61" si="13">ROUND(G3+G10-G60,5)</f>
        <v>-79784.929999999993</v>
      </c>
      <c r="H61" s="17">
        <f t="shared" si="13"/>
        <v>-104070.2</v>
      </c>
      <c r="I61" s="17">
        <f t="shared" si="13"/>
        <v>-44402.61</v>
      </c>
      <c r="J61" s="17">
        <f t="shared" si="13"/>
        <v>-18229.78</v>
      </c>
      <c r="K61" s="17">
        <f t="shared" si="13"/>
        <v>-281964.36</v>
      </c>
      <c r="L61" s="17">
        <f t="shared" si="13"/>
        <v>35658</v>
      </c>
      <c r="M61" s="17">
        <f t="shared" si="6"/>
        <v>-492793.88</v>
      </c>
      <c r="N61" s="17">
        <f>ROUND(N3+N10-N60,5)</f>
        <v>-171017.9</v>
      </c>
      <c r="O61" s="17">
        <f t="shared" si="10"/>
        <v>-321775.98</v>
      </c>
      <c r="P61" s="18">
        <f t="shared" si="11"/>
        <v>2.8815300000000001</v>
      </c>
    </row>
    <row r="62" spans="1:16" ht="23.25" x14ac:dyDescent="0.35">
      <c r="A62" s="11"/>
      <c r="B62" s="11" t="s">
        <v>38</v>
      </c>
      <c r="C62" s="11"/>
      <c r="D62" s="11"/>
      <c r="E62" s="11"/>
      <c r="F62" s="11"/>
      <c r="G62" s="17"/>
      <c r="H62" s="17"/>
      <c r="I62" s="17"/>
      <c r="J62" s="17"/>
      <c r="K62" s="17"/>
      <c r="L62" s="17"/>
      <c r="M62" s="17"/>
      <c r="N62" s="17"/>
      <c r="O62" s="17"/>
      <c r="P62" s="18"/>
    </row>
    <row r="63" spans="1:16" ht="23.25" x14ac:dyDescent="0.35">
      <c r="A63" s="11"/>
      <c r="B63" s="11"/>
      <c r="C63" s="11" t="s">
        <v>39</v>
      </c>
      <c r="D63" s="11"/>
      <c r="E63" s="11"/>
      <c r="F63" s="11"/>
      <c r="G63" s="17"/>
      <c r="H63" s="17"/>
      <c r="I63" s="17"/>
      <c r="J63" s="17"/>
      <c r="K63" s="17"/>
      <c r="L63" s="17"/>
      <c r="M63" s="17"/>
      <c r="N63" s="17"/>
      <c r="O63" s="17"/>
      <c r="P63" s="18"/>
    </row>
    <row r="64" spans="1:16" thickBot="1" x14ac:dyDescent="0.4">
      <c r="A64" s="11"/>
      <c r="B64" s="11"/>
      <c r="C64" s="11"/>
      <c r="D64" s="11" t="s">
        <v>40</v>
      </c>
      <c r="E64" s="11"/>
      <c r="F64" s="11"/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210</v>
      </c>
      <c r="M64" s="17">
        <f>ROUND(G64+H64+I64+J64+K64+L64,5)</f>
        <v>210</v>
      </c>
      <c r="N64" s="17"/>
      <c r="O64" s="17"/>
      <c r="P64" s="18"/>
    </row>
    <row r="65" spans="1:16" thickBot="1" x14ac:dyDescent="0.4">
      <c r="A65" s="11"/>
      <c r="B65" s="11"/>
      <c r="C65" s="11" t="s">
        <v>41</v>
      </c>
      <c r="D65" s="11"/>
      <c r="E65" s="11"/>
      <c r="F65" s="11"/>
      <c r="G65" s="23">
        <f t="shared" ref="G65:L65" si="14">ROUND(SUM(G63:G64),5)</f>
        <v>0</v>
      </c>
      <c r="H65" s="23">
        <f t="shared" si="14"/>
        <v>0</v>
      </c>
      <c r="I65" s="23">
        <f t="shared" si="14"/>
        <v>0</v>
      </c>
      <c r="J65" s="23">
        <f t="shared" si="14"/>
        <v>0</v>
      </c>
      <c r="K65" s="23">
        <f t="shared" si="14"/>
        <v>0</v>
      </c>
      <c r="L65" s="23">
        <f t="shared" si="14"/>
        <v>210</v>
      </c>
      <c r="M65" s="23">
        <f>ROUND(G65+H65+I65+J65+K65+L65,5)</f>
        <v>210</v>
      </c>
      <c r="N65" s="17"/>
      <c r="O65" s="17"/>
      <c r="P65" s="18"/>
    </row>
    <row r="66" spans="1:16" thickBot="1" x14ac:dyDescent="0.4">
      <c r="A66" s="11"/>
      <c r="B66" s="11" t="s">
        <v>42</v>
      </c>
      <c r="C66" s="11"/>
      <c r="D66" s="11"/>
      <c r="E66" s="11"/>
      <c r="F66" s="11"/>
      <c r="G66" s="23">
        <f t="shared" ref="G66:L66" si="15">ROUND(G62-G65,5)</f>
        <v>0</v>
      </c>
      <c r="H66" s="23">
        <f t="shared" si="15"/>
        <v>0</v>
      </c>
      <c r="I66" s="23">
        <f t="shared" si="15"/>
        <v>0</v>
      </c>
      <c r="J66" s="23">
        <f t="shared" si="15"/>
        <v>0</v>
      </c>
      <c r="K66" s="23">
        <f t="shared" si="15"/>
        <v>0</v>
      </c>
      <c r="L66" s="23">
        <f t="shared" si="15"/>
        <v>-210</v>
      </c>
      <c r="M66" s="23">
        <f>ROUND(G66+H66+I66+J66+K66+L66,5)</f>
        <v>-210</v>
      </c>
      <c r="N66" s="23">
        <f>ROUND(N62-N65,5)</f>
        <v>0</v>
      </c>
      <c r="O66" s="23">
        <f>ROUND((M66-N66),5)</f>
        <v>-210</v>
      </c>
      <c r="P66" s="24">
        <f>ROUND(IF(N66=0, IF(M66=0, 0, 1), M66/N66),5)</f>
        <v>1</v>
      </c>
    </row>
    <row r="67" spans="1:16" s="7" customFormat="1" thickBot="1" x14ac:dyDescent="0.4">
      <c r="A67" s="11" t="s">
        <v>43</v>
      </c>
      <c r="B67" s="11"/>
      <c r="C67" s="11"/>
      <c r="D67" s="11"/>
      <c r="E67" s="11"/>
      <c r="F67" s="11"/>
      <c r="G67" s="25">
        <f t="shared" ref="G67:L67" si="16">ROUND(G61+G66,5)</f>
        <v>-79784.929999999993</v>
      </c>
      <c r="H67" s="25">
        <f t="shared" si="16"/>
        <v>-104070.2</v>
      </c>
      <c r="I67" s="25">
        <f t="shared" si="16"/>
        <v>-44402.61</v>
      </c>
      <c r="J67" s="25">
        <f t="shared" si="16"/>
        <v>-18229.78</v>
      </c>
      <c r="K67" s="25">
        <f t="shared" si="16"/>
        <v>-281964.36</v>
      </c>
      <c r="L67" s="25">
        <f t="shared" si="16"/>
        <v>35448</v>
      </c>
      <c r="M67" s="25">
        <f>ROUND(G67+H67+I67+J67+K67+L67,5)</f>
        <v>-493003.88</v>
      </c>
      <c r="N67" s="25">
        <f>ROUND(N61+N66,5)</f>
        <v>-171017.9</v>
      </c>
      <c r="O67" s="25">
        <f>ROUND((M67-N67),5)</f>
        <v>-321985.98</v>
      </c>
      <c r="P67" s="26">
        <f>ROUND(IF(N67=0, IF(M67=0, 0, 1), M67/N67),5)</f>
        <v>2.8827600000000002</v>
      </c>
    </row>
    <row r="68" spans="1:16" ht="24.75" thickTop="1" x14ac:dyDescent="0.4"/>
  </sheetData>
  <printOptions gridLines="1"/>
  <pageMargins left="0.7" right="0.7" top="0.75" bottom="0.75" header="0.1" footer="0.3"/>
  <pageSetup scale="38" fitToHeight="0" orientation="landscape" r:id="rId1"/>
  <headerFooter>
    <oddHeader>&amp;L&amp;"Arial,Bold"&amp;8 11:49 AM
&amp;"Arial,Bold"&amp;8 04/08/26
&amp;"Arial,Bold"&amp;8 Accrual Basis&amp;C&amp;"Arial,Bold"&amp;12 VILLAGE OF SURFSIDE BEACH BF
&amp;"Arial,Bold"&amp;14 Profit &amp;&amp; Loss Budget vs. Actual
&amp;"Arial,Bold"&amp;10 October 2025 through March 2026</oddHeader>
    <oddFooter>&amp;R&amp;"Arial,Bold"&amp;8 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920C1-4E72-4F8F-837F-D3444AE84121}">
  <dimension ref="A1:C19"/>
  <sheetViews>
    <sheetView workbookViewId="0">
      <pane xSplit="2" ySplit="1" topLeftCell="C2" activePane="bottomRight" state="frozenSplit"/>
      <selection pane="topRight" activeCell="C1" sqref="C1"/>
      <selection pane="bottomLeft" activeCell="A2" sqref="A2"/>
      <selection pane="bottomRight"/>
    </sheetView>
  </sheetViews>
  <sheetFormatPr defaultRowHeight="15" x14ac:dyDescent="0.25"/>
  <cols>
    <col min="1" max="1" width="3" style="7" customWidth="1"/>
    <col min="2" max="2" width="26.28515625" style="7" customWidth="1"/>
    <col min="3" max="3" width="7.85546875" bestFit="1" customWidth="1"/>
  </cols>
  <sheetData>
    <row r="1" spans="1:3" s="10" customFormat="1" ht="15.75" thickBot="1" x14ac:dyDescent="0.3">
      <c r="A1" s="8"/>
      <c r="B1" s="8"/>
      <c r="C1" s="9" t="s">
        <v>0</v>
      </c>
    </row>
    <row r="2" spans="1:3" ht="15.75" thickTop="1" x14ac:dyDescent="0.25">
      <c r="A2" s="1"/>
      <c r="B2" s="1" t="s">
        <v>76</v>
      </c>
      <c r="C2" s="2">
        <v>49.87</v>
      </c>
    </row>
    <row r="3" spans="1:3" x14ac:dyDescent="0.25">
      <c r="A3" s="1"/>
      <c r="B3" s="1" t="s">
        <v>77</v>
      </c>
      <c r="C3" s="2">
        <v>320.14999999999998</v>
      </c>
    </row>
    <row r="4" spans="1:3" x14ac:dyDescent="0.25">
      <c r="A4" s="1"/>
      <c r="B4" s="1" t="s">
        <v>78</v>
      </c>
      <c r="C4" s="2">
        <v>165.5</v>
      </c>
    </row>
    <row r="5" spans="1:3" x14ac:dyDescent="0.25">
      <c r="A5" s="1"/>
      <c r="B5" s="1" t="s">
        <v>79</v>
      </c>
      <c r="C5" s="2">
        <v>448.64</v>
      </c>
    </row>
    <row r="6" spans="1:3" x14ac:dyDescent="0.25">
      <c r="A6" s="1"/>
      <c r="B6" s="1" t="s">
        <v>80</v>
      </c>
      <c r="C6" s="2">
        <v>389.72</v>
      </c>
    </row>
    <row r="7" spans="1:3" x14ac:dyDescent="0.25">
      <c r="A7" s="1"/>
      <c r="B7" s="1" t="s">
        <v>81</v>
      </c>
      <c r="C7" s="2">
        <v>1857</v>
      </c>
    </row>
    <row r="8" spans="1:3" x14ac:dyDescent="0.25">
      <c r="A8" s="1"/>
      <c r="B8" s="1" t="s">
        <v>82</v>
      </c>
      <c r="C8" s="2">
        <v>6134</v>
      </c>
    </row>
    <row r="9" spans="1:3" x14ac:dyDescent="0.25">
      <c r="A9" s="1"/>
      <c r="B9" s="1" t="s">
        <v>83</v>
      </c>
      <c r="C9" s="2">
        <v>847.75</v>
      </c>
    </row>
    <row r="10" spans="1:3" x14ac:dyDescent="0.25">
      <c r="A10" s="1"/>
      <c r="B10" s="1" t="s">
        <v>84</v>
      </c>
      <c r="C10" s="2">
        <v>23.7</v>
      </c>
    </row>
    <row r="11" spans="1:3" x14ac:dyDescent="0.25">
      <c r="A11" s="1"/>
      <c r="B11" s="1" t="s">
        <v>85</v>
      </c>
      <c r="C11" s="2">
        <v>464.11</v>
      </c>
    </row>
    <row r="12" spans="1:3" x14ac:dyDescent="0.25">
      <c r="A12" s="1"/>
      <c r="B12" s="1" t="s">
        <v>86</v>
      </c>
      <c r="C12" s="2">
        <v>46.8</v>
      </c>
    </row>
    <row r="13" spans="1:3" x14ac:dyDescent="0.25">
      <c r="A13" s="1"/>
      <c r="B13" s="1" t="s">
        <v>87</v>
      </c>
      <c r="C13" s="2">
        <v>45.91</v>
      </c>
    </row>
    <row r="14" spans="1:3" x14ac:dyDescent="0.25">
      <c r="A14" s="1"/>
      <c r="B14" s="1" t="s">
        <v>88</v>
      </c>
      <c r="C14" s="2">
        <v>806</v>
      </c>
    </row>
    <row r="15" spans="1:3" x14ac:dyDescent="0.25">
      <c r="A15" s="1"/>
      <c r="B15" s="1" t="s">
        <v>89</v>
      </c>
      <c r="C15" s="2">
        <v>171</v>
      </c>
    </row>
    <row r="16" spans="1:3" x14ac:dyDescent="0.25">
      <c r="A16" s="1"/>
      <c r="B16" s="1" t="s">
        <v>90</v>
      </c>
      <c r="C16" s="2">
        <v>1946.24</v>
      </c>
    </row>
    <row r="17" spans="1:3" ht="15.75" thickBot="1" x14ac:dyDescent="0.3">
      <c r="A17" s="1"/>
      <c r="B17" s="1" t="s">
        <v>91</v>
      </c>
      <c r="C17" s="2">
        <v>3993.17</v>
      </c>
    </row>
    <row r="18" spans="1:3" s="7" customFormat="1" ht="12" thickBot="1" x14ac:dyDescent="0.25">
      <c r="A18" s="1" t="s">
        <v>44</v>
      </c>
      <c r="B18" s="1"/>
      <c r="C18" s="6">
        <f>ROUND(SUM(C2:C17),5)</f>
        <v>17709.560000000001</v>
      </c>
    </row>
    <row r="19" spans="1:3" ht="15.75" thickTop="1" x14ac:dyDescent="0.25"/>
  </sheetData>
  <pageMargins left="0.7" right="0.7" top="0.75" bottom="0.75" header="0.1" footer="0.3"/>
  <pageSetup orientation="portrait" r:id="rId1"/>
  <headerFooter>
    <oddHeader>&amp;L&amp;"Arial,Bold"&amp;8 11:55 AM
&amp;"Arial,Bold"&amp;8 04/08/26
&amp;"Arial,Bold"&amp;8 Accrual Basis&amp;C&amp;"Arial,Bold"&amp;12 VILLAGE OF SURFSIDE BEACH BF
&amp;"Arial,Bold"&amp;14 Expenses by Vendor Summary
&amp;"Arial,Bold"&amp;10 March 2026</oddHeader>
    <oddFooter>&amp;R&amp;"Arial,Bold"&amp;8 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AC508-A085-42D9-BB57-3C195D9AA458}">
  <dimension ref="A1:F58"/>
  <sheetViews>
    <sheetView workbookViewId="0">
      <pane xSplit="1" ySplit="1" topLeftCell="B2" activePane="bottomRight" state="frozenSplit"/>
      <selection pane="topRight" activeCell="C1" sqref="C1"/>
      <selection pane="bottomLeft" activeCell="A2" sqref="A2"/>
      <selection pane="bottomRight" activeCell="F1" sqref="F1:H1048576"/>
    </sheetView>
  </sheetViews>
  <sheetFormatPr defaultRowHeight="15" x14ac:dyDescent="0.25"/>
  <cols>
    <col min="1" max="1" width="28.28515625" customWidth="1"/>
    <col min="2" max="2" width="14.28515625" bestFit="1" customWidth="1"/>
    <col min="3" max="3" width="8.7109375" bestFit="1" customWidth="1"/>
    <col min="4" max="4" width="9.5703125" bestFit="1" customWidth="1"/>
    <col min="5" max="5" width="22.5703125" bestFit="1" customWidth="1"/>
    <col min="6" max="6" width="7.85546875" bestFit="1" customWidth="1"/>
  </cols>
  <sheetData>
    <row r="1" spans="1:6" s="10" customFormat="1" ht="15.75" thickBot="1" x14ac:dyDescent="0.3">
      <c r="A1" s="33"/>
      <c r="B1" s="9" t="s">
        <v>92</v>
      </c>
      <c r="C1" s="9" t="s">
        <v>93</v>
      </c>
      <c r="D1" s="9" t="s">
        <v>94</v>
      </c>
      <c r="E1" s="9" t="s">
        <v>95</v>
      </c>
      <c r="F1" s="9" t="s">
        <v>96</v>
      </c>
    </row>
    <row r="2" spans="1:6" ht="15.75" thickTop="1" x14ac:dyDescent="0.25">
      <c r="A2" s="1" t="s">
        <v>76</v>
      </c>
      <c r="B2" s="1"/>
      <c r="C2" s="29"/>
      <c r="D2" s="1"/>
      <c r="E2" s="1"/>
      <c r="F2" s="30"/>
    </row>
    <row r="3" spans="1:6" x14ac:dyDescent="0.25">
      <c r="A3" s="31"/>
      <c r="B3" s="31" t="s">
        <v>102</v>
      </c>
      <c r="C3" s="32">
        <v>46100</v>
      </c>
      <c r="D3" s="31"/>
      <c r="E3" s="31" t="s">
        <v>127</v>
      </c>
      <c r="F3" s="2">
        <v>32.99</v>
      </c>
    </row>
    <row r="4" spans="1:6" x14ac:dyDescent="0.25">
      <c r="A4" s="31"/>
      <c r="B4" s="31" t="s">
        <v>102</v>
      </c>
      <c r="C4" s="32">
        <v>46105</v>
      </c>
      <c r="D4" s="31"/>
      <c r="E4" s="31" t="s">
        <v>127</v>
      </c>
      <c r="F4" s="2">
        <v>16.88</v>
      </c>
    </row>
    <row r="5" spans="1:6" x14ac:dyDescent="0.25">
      <c r="A5" s="1" t="s">
        <v>97</v>
      </c>
      <c r="B5" s="1"/>
      <c r="C5" s="29"/>
      <c r="D5" s="1"/>
      <c r="E5" s="1"/>
      <c r="F5" s="30"/>
    </row>
    <row r="6" spans="1:6" x14ac:dyDescent="0.25">
      <c r="A6" s="28"/>
      <c r="B6" s="31" t="s">
        <v>103</v>
      </c>
      <c r="C6" s="32">
        <v>46112</v>
      </c>
      <c r="D6" s="31" t="s">
        <v>107</v>
      </c>
      <c r="E6" s="31" t="s">
        <v>128</v>
      </c>
      <c r="F6" s="2">
        <v>32471.18</v>
      </c>
    </row>
    <row r="7" spans="1:6" x14ac:dyDescent="0.25">
      <c r="A7" s="1" t="s">
        <v>98</v>
      </c>
      <c r="B7" s="1"/>
      <c r="C7" s="29"/>
      <c r="D7" s="1"/>
      <c r="E7" s="1"/>
      <c r="F7" s="30"/>
    </row>
    <row r="8" spans="1:6" x14ac:dyDescent="0.25">
      <c r="A8" s="28"/>
      <c r="B8" s="31" t="s">
        <v>103</v>
      </c>
      <c r="C8" s="32">
        <v>46086</v>
      </c>
      <c r="D8" s="31" t="s">
        <v>108</v>
      </c>
      <c r="E8" s="31" t="s">
        <v>128</v>
      </c>
      <c r="F8" s="2">
        <v>2028</v>
      </c>
    </row>
    <row r="9" spans="1:6" x14ac:dyDescent="0.25">
      <c r="A9" s="1" t="s">
        <v>77</v>
      </c>
      <c r="B9" s="1"/>
      <c r="C9" s="29"/>
      <c r="D9" s="1"/>
      <c r="E9" s="1"/>
      <c r="F9" s="30"/>
    </row>
    <row r="10" spans="1:6" x14ac:dyDescent="0.25">
      <c r="A10" s="31"/>
      <c r="B10" s="31" t="s">
        <v>104</v>
      </c>
      <c r="C10" s="32">
        <v>46082</v>
      </c>
      <c r="D10" s="31" t="s">
        <v>109</v>
      </c>
      <c r="E10" s="31" t="s">
        <v>129</v>
      </c>
      <c r="F10" s="2">
        <v>320.14999999999998</v>
      </c>
    </row>
    <row r="11" spans="1:6" x14ac:dyDescent="0.25">
      <c r="A11" s="31"/>
      <c r="B11" s="31" t="s">
        <v>103</v>
      </c>
      <c r="C11" s="32">
        <v>46084</v>
      </c>
      <c r="D11" s="31" t="s">
        <v>110</v>
      </c>
      <c r="E11" s="31" t="s">
        <v>128</v>
      </c>
      <c r="F11" s="2">
        <v>915.71</v>
      </c>
    </row>
    <row r="12" spans="1:6" x14ac:dyDescent="0.25">
      <c r="A12" s="1" t="s">
        <v>78</v>
      </c>
      <c r="B12" s="1"/>
      <c r="C12" s="29"/>
      <c r="D12" s="1"/>
      <c r="E12" s="1"/>
      <c r="F12" s="30"/>
    </row>
    <row r="13" spans="1:6" x14ac:dyDescent="0.25">
      <c r="A13" s="28"/>
      <c r="B13" s="31" t="s">
        <v>104</v>
      </c>
      <c r="C13" s="32">
        <v>46091</v>
      </c>
      <c r="D13" s="31" t="s">
        <v>111</v>
      </c>
      <c r="E13" s="31" t="s">
        <v>129</v>
      </c>
      <c r="F13" s="2">
        <v>165.5</v>
      </c>
    </row>
    <row r="14" spans="1:6" x14ac:dyDescent="0.25">
      <c r="A14" s="1" t="s">
        <v>79</v>
      </c>
      <c r="B14" s="1"/>
      <c r="C14" s="29"/>
      <c r="D14" s="1"/>
      <c r="E14" s="1"/>
      <c r="F14" s="30"/>
    </row>
    <row r="15" spans="1:6" x14ac:dyDescent="0.25">
      <c r="A15" s="28"/>
      <c r="B15" s="31" t="s">
        <v>105</v>
      </c>
      <c r="C15" s="32">
        <v>46092</v>
      </c>
      <c r="D15" s="31"/>
      <c r="E15" s="31" t="s">
        <v>128</v>
      </c>
      <c r="F15" s="2">
        <v>448.64</v>
      </c>
    </row>
    <row r="16" spans="1:6" x14ac:dyDescent="0.25">
      <c r="A16" s="1" t="s">
        <v>80</v>
      </c>
      <c r="B16" s="1"/>
      <c r="C16" s="29"/>
      <c r="D16" s="1"/>
      <c r="E16" s="1"/>
      <c r="F16" s="30"/>
    </row>
    <row r="17" spans="1:6" x14ac:dyDescent="0.25">
      <c r="A17" s="31"/>
      <c r="B17" s="31" t="s">
        <v>105</v>
      </c>
      <c r="C17" s="32">
        <v>46091</v>
      </c>
      <c r="D17" s="31"/>
      <c r="E17" s="31" t="s">
        <v>128</v>
      </c>
      <c r="F17" s="2">
        <v>129.91</v>
      </c>
    </row>
    <row r="18" spans="1:6" x14ac:dyDescent="0.25">
      <c r="A18" s="31"/>
      <c r="B18" s="31" t="s">
        <v>105</v>
      </c>
      <c r="C18" s="32">
        <v>46091</v>
      </c>
      <c r="D18" s="31"/>
      <c r="E18" s="31" t="s">
        <v>128</v>
      </c>
      <c r="F18" s="2">
        <v>259.81</v>
      </c>
    </row>
    <row r="19" spans="1:6" x14ac:dyDescent="0.25">
      <c r="A19" s="1" t="s">
        <v>99</v>
      </c>
      <c r="B19" s="1"/>
      <c r="C19" s="29"/>
      <c r="D19" s="1"/>
      <c r="E19" s="1"/>
      <c r="F19" s="30"/>
    </row>
    <row r="20" spans="1:6" x14ac:dyDescent="0.25">
      <c r="A20" s="28"/>
      <c r="B20" s="31" t="s">
        <v>103</v>
      </c>
      <c r="C20" s="32">
        <v>46099</v>
      </c>
      <c r="D20" s="31" t="s">
        <v>112</v>
      </c>
      <c r="E20" s="31" t="s">
        <v>128</v>
      </c>
      <c r="F20" s="2">
        <v>4292</v>
      </c>
    </row>
    <row r="21" spans="1:6" x14ac:dyDescent="0.25">
      <c r="A21" s="1" t="s">
        <v>81</v>
      </c>
      <c r="B21" s="1"/>
      <c r="C21" s="29"/>
      <c r="D21" s="1"/>
      <c r="E21" s="1"/>
      <c r="F21" s="30"/>
    </row>
    <row r="22" spans="1:6" x14ac:dyDescent="0.25">
      <c r="A22" s="31"/>
      <c r="B22" s="31" t="s">
        <v>103</v>
      </c>
      <c r="C22" s="32">
        <v>46084</v>
      </c>
      <c r="D22" s="31" t="s">
        <v>113</v>
      </c>
      <c r="E22" s="31" t="s">
        <v>128</v>
      </c>
      <c r="F22" s="2">
        <v>1091.4000000000001</v>
      </c>
    </row>
    <row r="23" spans="1:6" x14ac:dyDescent="0.25">
      <c r="A23" s="31"/>
      <c r="B23" s="31" t="s">
        <v>104</v>
      </c>
      <c r="C23" s="32">
        <v>46106</v>
      </c>
      <c r="D23" s="31" t="s">
        <v>114</v>
      </c>
      <c r="E23" s="31" t="s">
        <v>129</v>
      </c>
      <c r="F23" s="2">
        <v>1857</v>
      </c>
    </row>
    <row r="24" spans="1:6" x14ac:dyDescent="0.25">
      <c r="A24" s="1" t="s">
        <v>100</v>
      </c>
      <c r="B24" s="1"/>
      <c r="C24" s="29"/>
      <c r="D24" s="1"/>
      <c r="E24" s="1"/>
      <c r="F24" s="30"/>
    </row>
    <row r="25" spans="1:6" x14ac:dyDescent="0.25">
      <c r="A25" s="31"/>
      <c r="B25" s="31" t="s">
        <v>106</v>
      </c>
      <c r="C25" s="32">
        <v>46091</v>
      </c>
      <c r="D25" s="31" t="s">
        <v>115</v>
      </c>
      <c r="E25" s="31" t="s">
        <v>128</v>
      </c>
      <c r="F25" s="2">
        <v>3398.28</v>
      </c>
    </row>
    <row r="26" spans="1:6" x14ac:dyDescent="0.25">
      <c r="A26" s="31"/>
      <c r="B26" s="31" t="s">
        <v>106</v>
      </c>
      <c r="C26" s="32">
        <v>46105</v>
      </c>
      <c r="D26" s="31" t="s">
        <v>116</v>
      </c>
      <c r="E26" s="31" t="s">
        <v>128</v>
      </c>
      <c r="F26" s="2">
        <v>6480.06</v>
      </c>
    </row>
    <row r="27" spans="1:6" x14ac:dyDescent="0.25">
      <c r="A27" s="1" t="s">
        <v>82</v>
      </c>
      <c r="B27" s="1"/>
      <c r="C27" s="29"/>
      <c r="D27" s="1"/>
      <c r="E27" s="1"/>
      <c r="F27" s="30"/>
    </row>
    <row r="28" spans="1:6" x14ac:dyDescent="0.25">
      <c r="A28" s="31"/>
      <c r="B28" s="31" t="s">
        <v>104</v>
      </c>
      <c r="C28" s="32">
        <v>46092</v>
      </c>
      <c r="D28" s="31" t="s">
        <v>117</v>
      </c>
      <c r="E28" s="31" t="s">
        <v>129</v>
      </c>
      <c r="F28" s="2">
        <v>5500</v>
      </c>
    </row>
    <row r="29" spans="1:6" x14ac:dyDescent="0.25">
      <c r="A29" s="31"/>
      <c r="B29" s="31" t="s">
        <v>103</v>
      </c>
      <c r="C29" s="32">
        <v>46092</v>
      </c>
      <c r="D29" s="31" t="s">
        <v>118</v>
      </c>
      <c r="E29" s="31" t="s">
        <v>128</v>
      </c>
      <c r="F29" s="2">
        <v>5500</v>
      </c>
    </row>
    <row r="30" spans="1:6" x14ac:dyDescent="0.25">
      <c r="A30" s="31"/>
      <c r="B30" s="31" t="s">
        <v>104</v>
      </c>
      <c r="C30" s="32">
        <v>46094</v>
      </c>
      <c r="D30" s="31"/>
      <c r="E30" s="31" t="s">
        <v>129</v>
      </c>
      <c r="F30" s="2">
        <v>634</v>
      </c>
    </row>
    <row r="31" spans="1:6" x14ac:dyDescent="0.25">
      <c r="A31" s="31"/>
      <c r="B31" s="31" t="s">
        <v>103</v>
      </c>
      <c r="C31" s="32">
        <v>46094</v>
      </c>
      <c r="D31" s="31" t="s">
        <v>119</v>
      </c>
      <c r="E31" s="31" t="s">
        <v>128</v>
      </c>
      <c r="F31" s="2">
        <v>634</v>
      </c>
    </row>
    <row r="32" spans="1:6" x14ac:dyDescent="0.25">
      <c r="A32" s="1" t="s">
        <v>83</v>
      </c>
      <c r="B32" s="1"/>
      <c r="C32" s="29"/>
      <c r="D32" s="1"/>
      <c r="E32" s="1"/>
      <c r="F32" s="30"/>
    </row>
    <row r="33" spans="1:6" x14ac:dyDescent="0.25">
      <c r="A33" s="28"/>
      <c r="B33" s="31" t="s">
        <v>105</v>
      </c>
      <c r="C33" s="32">
        <v>46097</v>
      </c>
      <c r="D33" s="31" t="s">
        <v>120</v>
      </c>
      <c r="E33" s="31" t="s">
        <v>128</v>
      </c>
      <c r="F33" s="2">
        <v>847.75</v>
      </c>
    </row>
    <row r="34" spans="1:6" x14ac:dyDescent="0.25">
      <c r="A34" s="1" t="s">
        <v>84</v>
      </c>
      <c r="B34" s="1"/>
      <c r="C34" s="29"/>
      <c r="D34" s="1"/>
      <c r="E34" s="1"/>
      <c r="F34" s="30"/>
    </row>
    <row r="35" spans="1:6" x14ac:dyDescent="0.25">
      <c r="A35" s="28"/>
      <c r="B35" s="31" t="s">
        <v>102</v>
      </c>
      <c r="C35" s="32">
        <v>46100</v>
      </c>
      <c r="D35" s="31" t="s">
        <v>121</v>
      </c>
      <c r="E35" s="31" t="s">
        <v>127</v>
      </c>
      <c r="F35" s="2">
        <v>23.7</v>
      </c>
    </row>
    <row r="36" spans="1:6" x14ac:dyDescent="0.25">
      <c r="A36" s="1" t="s">
        <v>85</v>
      </c>
      <c r="B36" s="1"/>
      <c r="C36" s="29"/>
      <c r="D36" s="1"/>
      <c r="E36" s="1"/>
      <c r="F36" s="30"/>
    </row>
    <row r="37" spans="1:6" x14ac:dyDescent="0.25">
      <c r="A37" s="31"/>
      <c r="B37" s="31" t="s">
        <v>105</v>
      </c>
      <c r="C37" s="32">
        <v>46084</v>
      </c>
      <c r="D37" s="31"/>
      <c r="E37" s="31" t="s">
        <v>128</v>
      </c>
      <c r="F37" s="2">
        <v>62.29</v>
      </c>
    </row>
    <row r="38" spans="1:6" x14ac:dyDescent="0.25">
      <c r="A38" s="31"/>
      <c r="B38" s="31" t="s">
        <v>105</v>
      </c>
      <c r="C38" s="32">
        <v>46086</v>
      </c>
      <c r="D38" s="31"/>
      <c r="E38" s="31" t="s">
        <v>128</v>
      </c>
      <c r="F38" s="2">
        <v>5.78</v>
      </c>
    </row>
    <row r="39" spans="1:6" x14ac:dyDescent="0.25">
      <c r="A39" s="31"/>
      <c r="B39" s="31" t="s">
        <v>105</v>
      </c>
      <c r="C39" s="32">
        <v>46098</v>
      </c>
      <c r="D39" s="31"/>
      <c r="E39" s="31" t="s">
        <v>128</v>
      </c>
      <c r="F39" s="2">
        <v>156.79</v>
      </c>
    </row>
    <row r="40" spans="1:6" x14ac:dyDescent="0.25">
      <c r="A40" s="31"/>
      <c r="B40" s="31" t="s">
        <v>105</v>
      </c>
      <c r="C40" s="32">
        <v>46105</v>
      </c>
      <c r="D40" s="31"/>
      <c r="E40" s="31" t="s">
        <v>128</v>
      </c>
      <c r="F40" s="2">
        <v>239.25</v>
      </c>
    </row>
    <row r="41" spans="1:6" x14ac:dyDescent="0.25">
      <c r="A41" s="1" t="s">
        <v>86</v>
      </c>
      <c r="B41" s="1"/>
      <c r="C41" s="29"/>
      <c r="D41" s="1"/>
      <c r="E41" s="1"/>
      <c r="F41" s="30"/>
    </row>
    <row r="42" spans="1:6" x14ac:dyDescent="0.25">
      <c r="A42" s="28"/>
      <c r="B42" s="31" t="s">
        <v>105</v>
      </c>
      <c r="C42" s="32">
        <v>46108</v>
      </c>
      <c r="D42" s="31" t="s">
        <v>120</v>
      </c>
      <c r="E42" s="31" t="s">
        <v>128</v>
      </c>
      <c r="F42" s="2">
        <v>46.8</v>
      </c>
    </row>
    <row r="43" spans="1:6" x14ac:dyDescent="0.25">
      <c r="A43" s="1" t="s">
        <v>87</v>
      </c>
      <c r="B43" s="1"/>
      <c r="C43" s="29"/>
      <c r="D43" s="1"/>
      <c r="E43" s="1"/>
      <c r="F43" s="30"/>
    </row>
    <row r="44" spans="1:6" x14ac:dyDescent="0.25">
      <c r="A44" s="28"/>
      <c r="B44" s="31" t="s">
        <v>104</v>
      </c>
      <c r="C44" s="32">
        <v>46100</v>
      </c>
      <c r="D44" s="31"/>
      <c r="E44" s="31" t="s">
        <v>129</v>
      </c>
      <c r="F44" s="2">
        <v>45.91</v>
      </c>
    </row>
    <row r="45" spans="1:6" x14ac:dyDescent="0.25">
      <c r="A45" s="1" t="s">
        <v>101</v>
      </c>
      <c r="B45" s="1"/>
      <c r="C45" s="29"/>
      <c r="D45" s="1"/>
      <c r="E45" s="1"/>
      <c r="F45" s="30"/>
    </row>
    <row r="46" spans="1:6" x14ac:dyDescent="0.25">
      <c r="A46" s="31"/>
      <c r="B46" s="31" t="s">
        <v>106</v>
      </c>
      <c r="C46" s="32">
        <v>46091</v>
      </c>
      <c r="D46" s="31" t="s">
        <v>122</v>
      </c>
      <c r="E46" s="31" t="s">
        <v>128</v>
      </c>
      <c r="F46" s="2">
        <v>362.31</v>
      </c>
    </row>
    <row r="47" spans="1:6" x14ac:dyDescent="0.25">
      <c r="A47" s="31"/>
      <c r="B47" s="31" t="s">
        <v>106</v>
      </c>
      <c r="C47" s="32">
        <v>46105</v>
      </c>
      <c r="D47" s="31" t="s">
        <v>123</v>
      </c>
      <c r="E47" s="31" t="s">
        <v>128</v>
      </c>
      <c r="F47" s="2">
        <v>362.31</v>
      </c>
    </row>
    <row r="48" spans="1:6" x14ac:dyDescent="0.25">
      <c r="A48" s="1" t="s">
        <v>88</v>
      </c>
      <c r="B48" s="1"/>
      <c r="C48" s="29"/>
      <c r="D48" s="1"/>
      <c r="E48" s="1"/>
      <c r="F48" s="30"/>
    </row>
    <row r="49" spans="1:6" x14ac:dyDescent="0.25">
      <c r="A49" s="28"/>
      <c r="B49" s="31" t="s">
        <v>102</v>
      </c>
      <c r="C49" s="32">
        <v>46108</v>
      </c>
      <c r="D49" s="31"/>
      <c r="E49" s="31" t="s">
        <v>127</v>
      </c>
      <c r="F49" s="2">
        <v>806</v>
      </c>
    </row>
    <row r="50" spans="1:6" x14ac:dyDescent="0.25">
      <c r="A50" s="1" t="s">
        <v>89</v>
      </c>
      <c r="B50" s="1"/>
      <c r="C50" s="29"/>
      <c r="D50" s="1"/>
      <c r="E50" s="1"/>
      <c r="F50" s="30"/>
    </row>
    <row r="51" spans="1:6" x14ac:dyDescent="0.25">
      <c r="A51" s="31"/>
      <c r="B51" s="31" t="s">
        <v>104</v>
      </c>
      <c r="C51" s="32">
        <v>46111</v>
      </c>
      <c r="D51" s="31"/>
      <c r="E51" s="31" t="s">
        <v>129</v>
      </c>
      <c r="F51" s="2">
        <v>171</v>
      </c>
    </row>
    <row r="52" spans="1:6" x14ac:dyDescent="0.25">
      <c r="A52" s="31"/>
      <c r="B52" s="31" t="s">
        <v>103</v>
      </c>
      <c r="C52" s="32">
        <v>46111</v>
      </c>
      <c r="D52" s="31" t="s">
        <v>124</v>
      </c>
      <c r="E52" s="31" t="s">
        <v>128</v>
      </c>
      <c r="F52" s="2">
        <v>171</v>
      </c>
    </row>
    <row r="53" spans="1:6" x14ac:dyDescent="0.25">
      <c r="A53" s="1" t="s">
        <v>90</v>
      </c>
      <c r="B53" s="1"/>
      <c r="C53" s="29"/>
      <c r="D53" s="1"/>
      <c r="E53" s="1"/>
      <c r="F53" s="30"/>
    </row>
    <row r="54" spans="1:6" x14ac:dyDescent="0.25">
      <c r="A54" s="31"/>
      <c r="B54" s="31" t="s">
        <v>104</v>
      </c>
      <c r="C54" s="32">
        <v>46097</v>
      </c>
      <c r="D54" s="31"/>
      <c r="E54" s="31" t="s">
        <v>129</v>
      </c>
      <c r="F54" s="2">
        <v>1946.24</v>
      </c>
    </row>
    <row r="55" spans="1:6" x14ac:dyDescent="0.25">
      <c r="A55" s="31"/>
      <c r="B55" s="31" t="s">
        <v>103</v>
      </c>
      <c r="C55" s="32">
        <v>46097</v>
      </c>
      <c r="D55" s="31" t="s">
        <v>125</v>
      </c>
      <c r="E55" s="31" t="s">
        <v>128</v>
      </c>
      <c r="F55" s="2">
        <v>1946.24</v>
      </c>
    </row>
    <row r="56" spans="1:6" x14ac:dyDescent="0.25">
      <c r="A56" s="1" t="s">
        <v>91</v>
      </c>
      <c r="B56" s="1"/>
      <c r="C56" s="29"/>
      <c r="D56" s="1"/>
      <c r="E56" s="1"/>
      <c r="F56" s="30"/>
    </row>
    <row r="57" spans="1:6" x14ac:dyDescent="0.25">
      <c r="A57" s="31"/>
      <c r="B57" s="31" t="s">
        <v>104</v>
      </c>
      <c r="C57" s="32">
        <v>46101</v>
      </c>
      <c r="D57" s="31"/>
      <c r="E57" s="31" t="s">
        <v>129</v>
      </c>
      <c r="F57" s="2">
        <v>3993.17</v>
      </c>
    </row>
    <row r="58" spans="1:6" x14ac:dyDescent="0.25">
      <c r="A58" s="31"/>
      <c r="B58" s="31" t="s">
        <v>103</v>
      </c>
      <c r="C58" s="32">
        <v>46101</v>
      </c>
      <c r="D58" s="31" t="s">
        <v>126</v>
      </c>
      <c r="E58" s="31" t="s">
        <v>128</v>
      </c>
      <c r="F58" s="2">
        <v>3993.17</v>
      </c>
    </row>
  </sheetData>
  <printOptions gridLines="1"/>
  <pageMargins left="0.7" right="0.7" top="0.75" bottom="0.75" header="0.1" footer="0.3"/>
  <pageSetup orientation="landscape" r:id="rId1"/>
  <headerFooter>
    <oddHeader>&amp;L&amp;"Arial,Bold"&amp;8 11:57 AM
&amp;"Arial,Bold"&amp;8 04/08/26
&amp;"Arial,Bold"&amp;8 &amp;C&amp;"Arial,Bold"&amp;12 VILLAGE OF SURFSIDE BEACH BF
&amp;"Arial,Bold"&amp;14 Transaction List by Vendor
&amp;"Arial,Bold"&amp;10 March 2026</oddHeader>
    <oddFooter>&amp;R&amp;"Arial,Bold"&amp;8 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B28FE-BD36-4448-AF13-C30D52613548}">
  <dimension ref="A1:I31"/>
  <sheetViews>
    <sheetView workbookViewId="0">
      <pane xSplit="2" ySplit="1" topLeftCell="C2" activePane="bottomRight" state="frozenSplit"/>
      <selection pane="topRight" activeCell="C1" sqref="C1"/>
      <selection pane="bottomLeft" activeCell="A2" sqref="A2"/>
      <selection pane="bottomRight" activeCell="I31" sqref="I31"/>
    </sheetView>
  </sheetViews>
  <sheetFormatPr defaultRowHeight="15" x14ac:dyDescent="0.25"/>
  <cols>
    <col min="1" max="1" width="3" customWidth="1"/>
    <col min="2" max="2" width="34.7109375" customWidth="1"/>
    <col min="3" max="3" width="2.28515625" customWidth="1"/>
    <col min="4" max="4" width="11.85546875" bestFit="1" customWidth="1"/>
    <col min="5" max="5" width="8.7109375" bestFit="1" customWidth="1"/>
    <col min="6" max="6" width="9.5703125" bestFit="1" customWidth="1"/>
    <col min="7" max="7" width="8.7109375" bestFit="1" customWidth="1"/>
    <col min="8" max="8" width="5.5703125" bestFit="1" customWidth="1"/>
    <col min="9" max="9" width="11.5703125" bestFit="1" customWidth="1"/>
  </cols>
  <sheetData>
    <row r="1" spans="1:9" s="10" customFormat="1" ht="15.75" thickBot="1" x14ac:dyDescent="0.3">
      <c r="A1" s="33"/>
      <c r="B1" s="33"/>
      <c r="C1" s="33"/>
      <c r="D1" s="9" t="s">
        <v>92</v>
      </c>
      <c r="E1" s="9" t="s">
        <v>93</v>
      </c>
      <c r="F1" s="9" t="s">
        <v>94</v>
      </c>
      <c r="G1" s="9" t="s">
        <v>130</v>
      </c>
      <c r="H1" s="9" t="s">
        <v>131</v>
      </c>
      <c r="I1" s="9" t="s">
        <v>132</v>
      </c>
    </row>
    <row r="2" spans="1:9" ht="15.75" thickTop="1" x14ac:dyDescent="0.25">
      <c r="A2" s="1"/>
      <c r="B2" s="1" t="s">
        <v>133</v>
      </c>
      <c r="C2" s="1"/>
      <c r="D2" s="1"/>
      <c r="E2" s="29"/>
      <c r="F2" s="1"/>
      <c r="G2" s="29"/>
      <c r="H2" s="34"/>
      <c r="I2" s="30"/>
    </row>
    <row r="3" spans="1:9" ht="15.75" thickBot="1" x14ac:dyDescent="0.3">
      <c r="A3" s="28"/>
      <c r="B3" s="28"/>
      <c r="C3" s="31"/>
      <c r="D3" s="31" t="s">
        <v>104</v>
      </c>
      <c r="E3" s="32">
        <v>45994</v>
      </c>
      <c r="F3" s="31" t="s">
        <v>144</v>
      </c>
      <c r="G3" s="32">
        <v>46009</v>
      </c>
      <c r="H3" s="35">
        <v>103</v>
      </c>
      <c r="I3" s="4">
        <v>1240.4000000000001</v>
      </c>
    </row>
    <row r="4" spans="1:9" x14ac:dyDescent="0.25">
      <c r="A4" s="31"/>
      <c r="B4" s="31" t="s">
        <v>134</v>
      </c>
      <c r="C4" s="31"/>
      <c r="D4" s="31"/>
      <c r="E4" s="32"/>
      <c r="F4" s="31"/>
      <c r="G4" s="32"/>
      <c r="H4" s="35"/>
      <c r="I4" s="2">
        <f>ROUND(SUM(I2:I3),5)</f>
        <v>1240.4000000000001</v>
      </c>
    </row>
    <row r="5" spans="1:9" x14ac:dyDescent="0.25">
      <c r="A5" s="1"/>
      <c r="B5" s="1" t="s">
        <v>98</v>
      </c>
      <c r="C5" s="1"/>
      <c r="D5" s="1"/>
      <c r="E5" s="29"/>
      <c r="F5" s="1"/>
      <c r="G5" s="29"/>
      <c r="H5" s="34"/>
      <c r="I5" s="30"/>
    </row>
    <row r="6" spans="1:9" ht="15.75" thickBot="1" x14ac:dyDescent="0.3">
      <c r="A6" s="28"/>
      <c r="B6" s="28"/>
      <c r="C6" s="31"/>
      <c r="D6" s="31" t="s">
        <v>104</v>
      </c>
      <c r="E6" s="32">
        <v>45965</v>
      </c>
      <c r="F6" s="31" t="s">
        <v>145</v>
      </c>
      <c r="G6" s="32">
        <v>45975</v>
      </c>
      <c r="H6" s="35">
        <v>137</v>
      </c>
      <c r="I6" s="4">
        <v>446</v>
      </c>
    </row>
    <row r="7" spans="1:9" x14ac:dyDescent="0.25">
      <c r="A7" s="31"/>
      <c r="B7" s="31" t="s">
        <v>135</v>
      </c>
      <c r="C7" s="31"/>
      <c r="D7" s="31"/>
      <c r="E7" s="32"/>
      <c r="F7" s="31"/>
      <c r="G7" s="32"/>
      <c r="H7" s="35"/>
      <c r="I7" s="2">
        <f>ROUND(SUM(I5:I6),5)</f>
        <v>446</v>
      </c>
    </row>
    <row r="8" spans="1:9" x14ac:dyDescent="0.25">
      <c r="A8" s="1"/>
      <c r="B8" s="1" t="s">
        <v>77</v>
      </c>
      <c r="C8" s="1"/>
      <c r="D8" s="1"/>
      <c r="E8" s="29"/>
      <c r="F8" s="1"/>
      <c r="G8" s="29"/>
      <c r="H8" s="34"/>
      <c r="I8" s="30"/>
    </row>
    <row r="9" spans="1:9" x14ac:dyDescent="0.25">
      <c r="A9" s="31"/>
      <c r="B9" s="31"/>
      <c r="C9" s="31"/>
      <c r="D9" s="31" t="s">
        <v>104</v>
      </c>
      <c r="E9" s="32">
        <v>46054</v>
      </c>
      <c r="F9" s="31" t="s">
        <v>146</v>
      </c>
      <c r="G9" s="32">
        <v>46082</v>
      </c>
      <c r="H9" s="35">
        <v>30</v>
      </c>
      <c r="I9" s="2">
        <v>317.48</v>
      </c>
    </row>
    <row r="10" spans="1:9" x14ac:dyDescent="0.25">
      <c r="A10" s="31"/>
      <c r="B10" s="31"/>
      <c r="C10" s="31"/>
      <c r="D10" s="31" t="s">
        <v>104</v>
      </c>
      <c r="E10" s="32">
        <v>46081</v>
      </c>
      <c r="F10" s="31" t="s">
        <v>147</v>
      </c>
      <c r="G10" s="32">
        <v>46091</v>
      </c>
      <c r="H10" s="35">
        <v>21</v>
      </c>
      <c r="I10" s="2">
        <v>3.61</v>
      </c>
    </row>
    <row r="11" spans="1:9" ht="15.75" thickBot="1" x14ac:dyDescent="0.3">
      <c r="A11" s="31"/>
      <c r="B11" s="31"/>
      <c r="C11" s="31"/>
      <c r="D11" s="31" t="s">
        <v>104</v>
      </c>
      <c r="E11" s="32">
        <v>46082</v>
      </c>
      <c r="F11" s="31" t="s">
        <v>109</v>
      </c>
      <c r="G11" s="32">
        <v>46092</v>
      </c>
      <c r="H11" s="35">
        <v>20</v>
      </c>
      <c r="I11" s="4">
        <v>320.14999999999998</v>
      </c>
    </row>
    <row r="12" spans="1:9" x14ac:dyDescent="0.25">
      <c r="A12" s="31"/>
      <c r="B12" s="31" t="s">
        <v>136</v>
      </c>
      <c r="C12" s="31"/>
      <c r="D12" s="31"/>
      <c r="E12" s="32"/>
      <c r="F12" s="31"/>
      <c r="G12" s="32"/>
      <c r="H12" s="35"/>
      <c r="I12" s="2">
        <f>ROUND(SUM(I8:I11),5)</f>
        <v>641.24</v>
      </c>
    </row>
    <row r="13" spans="1:9" x14ac:dyDescent="0.25">
      <c r="A13" s="1"/>
      <c r="B13" s="1" t="s">
        <v>78</v>
      </c>
      <c r="C13" s="1"/>
      <c r="D13" s="1"/>
      <c r="E13" s="29"/>
      <c r="F13" s="1"/>
      <c r="G13" s="29"/>
      <c r="H13" s="34"/>
      <c r="I13" s="30"/>
    </row>
    <row r="14" spans="1:9" ht="15.75" thickBot="1" x14ac:dyDescent="0.3">
      <c r="A14" s="28"/>
      <c r="B14" s="28"/>
      <c r="C14" s="31"/>
      <c r="D14" s="31" t="s">
        <v>104</v>
      </c>
      <c r="E14" s="32">
        <v>46091</v>
      </c>
      <c r="F14" s="31" t="s">
        <v>111</v>
      </c>
      <c r="G14" s="32">
        <v>46101</v>
      </c>
      <c r="H14" s="35">
        <v>11</v>
      </c>
      <c r="I14" s="4">
        <v>165.5</v>
      </c>
    </row>
    <row r="15" spans="1:9" x14ac:dyDescent="0.25">
      <c r="A15" s="31"/>
      <c r="B15" s="31" t="s">
        <v>137</v>
      </c>
      <c r="C15" s="31"/>
      <c r="D15" s="31"/>
      <c r="E15" s="32"/>
      <c r="F15" s="31"/>
      <c r="G15" s="32"/>
      <c r="H15" s="35"/>
      <c r="I15" s="2">
        <f>ROUND(SUM(I13:I14),5)</f>
        <v>165.5</v>
      </c>
    </row>
    <row r="16" spans="1:9" x14ac:dyDescent="0.25">
      <c r="A16" s="1"/>
      <c r="B16" s="1" t="s">
        <v>138</v>
      </c>
      <c r="C16" s="1"/>
      <c r="D16" s="1"/>
      <c r="E16" s="29"/>
      <c r="F16" s="1"/>
      <c r="G16" s="29"/>
      <c r="H16" s="34"/>
      <c r="I16" s="30"/>
    </row>
    <row r="17" spans="1:9" ht="15.75" thickBot="1" x14ac:dyDescent="0.3">
      <c r="A17" s="28"/>
      <c r="B17" s="28"/>
      <c r="C17" s="31"/>
      <c r="D17" s="31" t="s">
        <v>104</v>
      </c>
      <c r="E17" s="32">
        <v>45954</v>
      </c>
      <c r="F17" s="31" t="s">
        <v>148</v>
      </c>
      <c r="G17" s="32">
        <v>45964</v>
      </c>
      <c r="H17" s="35">
        <v>148</v>
      </c>
      <c r="I17" s="4">
        <v>154.93</v>
      </c>
    </row>
    <row r="18" spans="1:9" x14ac:dyDescent="0.25">
      <c r="A18" s="31"/>
      <c r="B18" s="31" t="s">
        <v>139</v>
      </c>
      <c r="C18" s="31"/>
      <c r="D18" s="31"/>
      <c r="E18" s="32"/>
      <c r="F18" s="31"/>
      <c r="G18" s="32"/>
      <c r="H18" s="35"/>
      <c r="I18" s="2">
        <f>ROUND(SUM(I16:I17),5)</f>
        <v>154.93</v>
      </c>
    </row>
    <row r="19" spans="1:9" x14ac:dyDescent="0.25">
      <c r="A19" s="1"/>
      <c r="B19" s="1" t="s">
        <v>81</v>
      </c>
      <c r="C19" s="1"/>
      <c r="D19" s="1"/>
      <c r="E19" s="29"/>
      <c r="F19" s="1"/>
      <c r="G19" s="29"/>
      <c r="H19" s="34"/>
      <c r="I19" s="30"/>
    </row>
    <row r="20" spans="1:9" ht="15.75" thickBot="1" x14ac:dyDescent="0.3">
      <c r="A20" s="28"/>
      <c r="B20" s="28"/>
      <c r="C20" s="31"/>
      <c r="D20" s="31" t="s">
        <v>104</v>
      </c>
      <c r="E20" s="32">
        <v>45882</v>
      </c>
      <c r="F20" s="31" t="s">
        <v>149</v>
      </c>
      <c r="G20" s="32">
        <v>45912</v>
      </c>
      <c r="H20" s="35">
        <v>200</v>
      </c>
      <c r="I20" s="4">
        <v>1977.3</v>
      </c>
    </row>
    <row r="21" spans="1:9" x14ac:dyDescent="0.25">
      <c r="A21" s="31"/>
      <c r="B21" s="31" t="s">
        <v>140</v>
      </c>
      <c r="C21" s="31"/>
      <c r="D21" s="31"/>
      <c r="E21" s="32"/>
      <c r="F21" s="31"/>
      <c r="G21" s="32"/>
      <c r="H21" s="35"/>
      <c r="I21" s="2">
        <f>ROUND(SUM(I19:I20),5)</f>
        <v>1977.3</v>
      </c>
    </row>
    <row r="22" spans="1:9" x14ac:dyDescent="0.25">
      <c r="A22" s="1"/>
      <c r="B22" s="1" t="s">
        <v>87</v>
      </c>
      <c r="C22" s="1"/>
      <c r="D22" s="1"/>
      <c r="E22" s="29"/>
      <c r="F22" s="1"/>
      <c r="G22" s="29"/>
      <c r="H22" s="34"/>
      <c r="I22" s="30"/>
    </row>
    <row r="23" spans="1:9" x14ac:dyDescent="0.25">
      <c r="A23" s="31"/>
      <c r="B23" s="31"/>
      <c r="C23" s="31"/>
      <c r="D23" s="31" t="s">
        <v>104</v>
      </c>
      <c r="E23" s="32">
        <v>46041</v>
      </c>
      <c r="F23" s="31"/>
      <c r="G23" s="32">
        <v>46051</v>
      </c>
      <c r="H23" s="35">
        <v>61</v>
      </c>
      <c r="I23" s="2">
        <v>45.91</v>
      </c>
    </row>
    <row r="24" spans="1:9" x14ac:dyDescent="0.25">
      <c r="A24" s="31"/>
      <c r="B24" s="31"/>
      <c r="C24" s="31"/>
      <c r="D24" s="31" t="s">
        <v>104</v>
      </c>
      <c r="E24" s="32">
        <v>46072</v>
      </c>
      <c r="F24" s="31"/>
      <c r="G24" s="32">
        <v>46082</v>
      </c>
      <c r="H24" s="35">
        <v>30</v>
      </c>
      <c r="I24" s="2">
        <v>45.91</v>
      </c>
    </row>
    <row r="25" spans="1:9" ht="15.75" thickBot="1" x14ac:dyDescent="0.3">
      <c r="A25" s="31"/>
      <c r="B25" s="31"/>
      <c r="C25" s="31"/>
      <c r="D25" s="31" t="s">
        <v>104</v>
      </c>
      <c r="E25" s="32">
        <v>46100</v>
      </c>
      <c r="F25" s="31"/>
      <c r="G25" s="32">
        <v>46110</v>
      </c>
      <c r="H25" s="35">
        <v>2</v>
      </c>
      <c r="I25" s="4">
        <v>45.91</v>
      </c>
    </row>
    <row r="26" spans="1:9" x14ac:dyDescent="0.25">
      <c r="A26" s="31"/>
      <c r="B26" s="31" t="s">
        <v>141</v>
      </c>
      <c r="C26" s="31"/>
      <c r="D26" s="31"/>
      <c r="E26" s="32"/>
      <c r="F26" s="31"/>
      <c r="G26" s="32"/>
      <c r="H26" s="35"/>
      <c r="I26" s="2">
        <f>ROUND(SUM(I22:I25),5)</f>
        <v>137.72999999999999</v>
      </c>
    </row>
    <row r="27" spans="1:9" x14ac:dyDescent="0.25">
      <c r="A27" s="1"/>
      <c r="B27" s="1" t="s">
        <v>142</v>
      </c>
      <c r="C27" s="1"/>
      <c r="D27" s="1"/>
      <c r="E27" s="29"/>
      <c r="F27" s="1"/>
      <c r="G27" s="29"/>
      <c r="H27" s="34"/>
      <c r="I27" s="30"/>
    </row>
    <row r="28" spans="1:9" ht="15.75" thickBot="1" x14ac:dyDescent="0.3">
      <c r="A28" s="28"/>
      <c r="B28" s="28"/>
      <c r="C28" s="31"/>
      <c r="D28" s="31" t="s">
        <v>104</v>
      </c>
      <c r="E28" s="32">
        <v>45985</v>
      </c>
      <c r="F28" s="31"/>
      <c r="G28" s="32">
        <v>45995</v>
      </c>
      <c r="H28" s="35">
        <v>117</v>
      </c>
      <c r="I28" s="2">
        <v>1112.9000000000001</v>
      </c>
    </row>
    <row r="29" spans="1:9" ht="15.75" thickBot="1" x14ac:dyDescent="0.3">
      <c r="A29" s="31"/>
      <c r="B29" s="31" t="s">
        <v>143</v>
      </c>
      <c r="C29" s="31"/>
      <c r="D29" s="31"/>
      <c r="E29" s="32"/>
      <c r="F29" s="31"/>
      <c r="G29" s="32"/>
      <c r="H29" s="35"/>
      <c r="I29" s="5">
        <f>ROUND(SUM(I27:I28),5)</f>
        <v>1112.9000000000001</v>
      </c>
    </row>
    <row r="30" spans="1:9" s="7" customFormat="1" ht="12" thickBot="1" x14ac:dyDescent="0.25">
      <c r="A30" s="1" t="s">
        <v>44</v>
      </c>
      <c r="B30" s="1"/>
      <c r="C30" s="1"/>
      <c r="D30" s="1"/>
      <c r="E30" s="29"/>
      <c r="F30" s="1"/>
      <c r="G30" s="29"/>
      <c r="H30" s="34"/>
      <c r="I30" s="6">
        <f>ROUND(I4+I7+I12+I15+I18+I21+I26+I29,5)</f>
        <v>5876</v>
      </c>
    </row>
    <row r="31" spans="1:9" ht="15.75" thickTop="1" x14ac:dyDescent="0.25"/>
  </sheetData>
  <printOptions gridLines="1"/>
  <pageMargins left="0.7" right="0.7" top="0.75" bottom="0.75" header="0.1" footer="0.3"/>
  <pageSetup orientation="landscape" r:id="rId1"/>
  <headerFooter>
    <oddHeader>&amp;L&amp;"Arial,Bold"&amp;8 12:02 PM
&amp;"Arial,Bold"&amp;8 04/08/26
&amp;"Arial,Bold"&amp;8 &amp;C&amp;"Arial,Bold"&amp;12 VILLAGE OF SURFSIDE BEACH BF
&amp;"Arial,Bold"&amp;14 Unpaid Bills Detail
&amp;"Arial,Bold"&amp;10 As of March 31, 2026</oddHeader>
    <oddFooter>&amp;R&amp;"Arial,Bold"&amp;8 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5EF41-FD87-43DA-BB86-AB61D342C680}">
  <dimension ref="A1:I1117"/>
  <sheetViews>
    <sheetView tabSelected="1"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.85546875" style="36" bestFit="1" customWidth="1"/>
    <col min="2" max="2" width="12.85546875" style="36" bestFit="1" customWidth="1"/>
    <col min="3" max="4" width="8.7109375" style="36" bestFit="1" customWidth="1"/>
    <col min="5" max="5" width="28.28515625" style="36" bestFit="1" customWidth="1"/>
    <col min="6" max="6" width="4.5703125" style="36" bestFit="1" customWidth="1"/>
    <col min="7" max="7" width="30.5703125" style="36" bestFit="1" customWidth="1"/>
    <col min="8" max="8" width="11" style="36" bestFit="1" customWidth="1"/>
    <col min="9" max="9" width="13.85546875" style="36" bestFit="1" customWidth="1"/>
  </cols>
  <sheetData>
    <row r="1" spans="1:9" s="10" customFormat="1" ht="15.75" thickBot="1" x14ac:dyDescent="0.3">
      <c r="A1" s="33"/>
      <c r="B1" s="9" t="s">
        <v>92</v>
      </c>
      <c r="C1" s="9" t="s">
        <v>94</v>
      </c>
      <c r="D1" s="9" t="s">
        <v>93</v>
      </c>
      <c r="E1" s="9" t="s">
        <v>150</v>
      </c>
      <c r="F1" s="9" t="s">
        <v>151</v>
      </c>
      <c r="G1" s="9" t="s">
        <v>95</v>
      </c>
      <c r="H1" s="9" t="s">
        <v>152</v>
      </c>
      <c r="I1" s="9" t="s">
        <v>153</v>
      </c>
    </row>
    <row r="2" spans="1:9" ht="15.75" thickTop="1" x14ac:dyDescent="0.25">
      <c r="A2" s="1" t="s">
        <v>154</v>
      </c>
      <c r="B2" s="1"/>
      <c r="C2" s="1"/>
      <c r="D2" s="29"/>
      <c r="E2" s="1"/>
      <c r="F2" s="1"/>
      <c r="G2" s="1"/>
      <c r="H2" s="30"/>
      <c r="I2" s="30"/>
    </row>
    <row r="3" spans="1:9" x14ac:dyDescent="0.25">
      <c r="A3" s="28"/>
      <c r="B3" s="1" t="s">
        <v>105</v>
      </c>
      <c r="C3" s="1"/>
      <c r="D3" s="29">
        <v>46084</v>
      </c>
      <c r="E3" s="1" t="s">
        <v>85</v>
      </c>
      <c r="F3" s="1"/>
      <c r="G3" s="1" t="s">
        <v>128</v>
      </c>
      <c r="H3" s="30"/>
      <c r="I3" s="30">
        <v>-62.29</v>
      </c>
    </row>
    <row r="4" spans="1:9" x14ac:dyDescent="0.25">
      <c r="A4" s="1" t="s">
        <v>154</v>
      </c>
      <c r="B4" s="1"/>
      <c r="C4" s="1"/>
      <c r="D4" s="29"/>
      <c r="E4" s="1"/>
      <c r="F4" s="1"/>
      <c r="G4" s="1"/>
      <c r="H4" s="30"/>
      <c r="I4" s="30"/>
    </row>
    <row r="5" spans="1:9" ht="15.75" thickBot="1" x14ac:dyDescent="0.3">
      <c r="A5" s="28"/>
      <c r="B5" s="31"/>
      <c r="C5" s="31"/>
      <c r="D5" s="32"/>
      <c r="E5" s="31"/>
      <c r="F5" s="31"/>
      <c r="G5" s="31" t="s">
        <v>24</v>
      </c>
      <c r="H5" s="4">
        <v>-62.29</v>
      </c>
      <c r="I5" s="4">
        <v>62.29</v>
      </c>
    </row>
    <row r="6" spans="1:9" x14ac:dyDescent="0.25">
      <c r="A6" s="31" t="s">
        <v>44</v>
      </c>
      <c r="B6" s="31"/>
      <c r="C6" s="31"/>
      <c r="D6" s="32"/>
      <c r="E6" s="31"/>
      <c r="F6" s="31"/>
      <c r="G6" s="31"/>
      <c r="H6" s="2">
        <f>ROUND(SUM(H4:H5),5)</f>
        <v>-62.29</v>
      </c>
      <c r="I6" s="2">
        <f>ROUND(SUM(I4:I5),5)</f>
        <v>62.29</v>
      </c>
    </row>
    <row r="7" spans="1:9" x14ac:dyDescent="0.25">
      <c r="A7" s="1" t="s">
        <v>154</v>
      </c>
      <c r="B7" s="1"/>
      <c r="C7" s="1"/>
      <c r="D7" s="29"/>
      <c r="E7" s="1"/>
      <c r="F7" s="1"/>
      <c r="G7" s="1"/>
      <c r="H7" s="30"/>
      <c r="I7" s="30"/>
    </row>
    <row r="8" spans="1:9" x14ac:dyDescent="0.25">
      <c r="A8" s="28"/>
      <c r="B8" s="1" t="s">
        <v>105</v>
      </c>
      <c r="C8" s="1"/>
      <c r="D8" s="29">
        <v>46086</v>
      </c>
      <c r="E8" s="1" t="s">
        <v>85</v>
      </c>
      <c r="F8" s="1"/>
      <c r="G8" s="1" t="s">
        <v>128</v>
      </c>
      <c r="H8" s="30"/>
      <c r="I8" s="30">
        <v>-5.78</v>
      </c>
    </row>
    <row r="9" spans="1:9" x14ac:dyDescent="0.25">
      <c r="A9" s="1" t="s">
        <v>154</v>
      </c>
      <c r="B9" s="1"/>
      <c r="C9" s="1"/>
      <c r="D9" s="29"/>
      <c r="E9" s="1"/>
      <c r="F9" s="1"/>
      <c r="G9" s="1"/>
      <c r="H9" s="30"/>
      <c r="I9" s="30"/>
    </row>
    <row r="10" spans="1:9" ht="15.75" thickBot="1" x14ac:dyDescent="0.3">
      <c r="A10" s="28"/>
      <c r="B10" s="31"/>
      <c r="C10" s="31"/>
      <c r="D10" s="32"/>
      <c r="E10" s="31"/>
      <c r="F10" s="31"/>
      <c r="G10" s="31" t="s">
        <v>24</v>
      </c>
      <c r="H10" s="4">
        <v>-5.78</v>
      </c>
      <c r="I10" s="4">
        <v>5.78</v>
      </c>
    </row>
    <row r="11" spans="1:9" x14ac:dyDescent="0.25">
      <c r="A11" s="31" t="s">
        <v>44</v>
      </c>
      <c r="B11" s="31"/>
      <c r="C11" s="31"/>
      <c r="D11" s="32"/>
      <c r="E11" s="31"/>
      <c r="F11" s="31"/>
      <c r="G11" s="31"/>
      <c r="H11" s="2">
        <f>ROUND(SUM(H9:H10),5)</f>
        <v>-5.78</v>
      </c>
      <c r="I11" s="2">
        <f>ROUND(SUM(I9:I10),5)</f>
        <v>5.78</v>
      </c>
    </row>
    <row r="12" spans="1:9" x14ac:dyDescent="0.25">
      <c r="A12" s="1" t="s">
        <v>154</v>
      </c>
      <c r="B12" s="1"/>
      <c r="C12" s="1"/>
      <c r="D12" s="29"/>
      <c r="E12" s="1"/>
      <c r="F12" s="1"/>
      <c r="G12" s="1"/>
      <c r="H12" s="30"/>
      <c r="I12" s="30"/>
    </row>
    <row r="13" spans="1:9" x14ac:dyDescent="0.25">
      <c r="A13" s="28"/>
      <c r="B13" s="1" t="s">
        <v>105</v>
      </c>
      <c r="C13" s="1"/>
      <c r="D13" s="29">
        <v>46091</v>
      </c>
      <c r="E13" s="1" t="s">
        <v>80</v>
      </c>
      <c r="F13" s="1"/>
      <c r="G13" s="1" t="s">
        <v>128</v>
      </c>
      <c r="H13" s="30"/>
      <c r="I13" s="30">
        <v>-129.91</v>
      </c>
    </row>
    <row r="14" spans="1:9" x14ac:dyDescent="0.25">
      <c r="A14" s="1" t="s">
        <v>154</v>
      </c>
      <c r="B14" s="1"/>
      <c r="C14" s="1"/>
      <c r="D14" s="29"/>
      <c r="E14" s="1"/>
      <c r="F14" s="1"/>
      <c r="G14" s="1"/>
      <c r="H14" s="30"/>
      <c r="I14" s="30"/>
    </row>
    <row r="15" spans="1:9" ht="15.75" thickBot="1" x14ac:dyDescent="0.3">
      <c r="A15" s="28"/>
      <c r="B15" s="31"/>
      <c r="C15" s="31"/>
      <c r="D15" s="32"/>
      <c r="E15" s="31"/>
      <c r="F15" s="31"/>
      <c r="G15" s="31" t="s">
        <v>24</v>
      </c>
      <c r="H15" s="4">
        <v>-129.91</v>
      </c>
      <c r="I15" s="4">
        <v>129.91</v>
      </c>
    </row>
    <row r="16" spans="1:9" x14ac:dyDescent="0.25">
      <c r="A16" s="31" t="s">
        <v>44</v>
      </c>
      <c r="B16" s="31"/>
      <c r="C16" s="31"/>
      <c r="D16" s="32"/>
      <c r="E16" s="31"/>
      <c r="F16" s="31"/>
      <c r="G16" s="31"/>
      <c r="H16" s="2">
        <f>ROUND(SUM(H14:H15),5)</f>
        <v>-129.91</v>
      </c>
      <c r="I16" s="2">
        <f>ROUND(SUM(I14:I15),5)</f>
        <v>129.91</v>
      </c>
    </row>
    <row r="17" spans="1:9" x14ac:dyDescent="0.25">
      <c r="A17" s="1" t="s">
        <v>154</v>
      </c>
      <c r="B17" s="1"/>
      <c r="C17" s="1"/>
      <c r="D17" s="29"/>
      <c r="E17" s="1"/>
      <c r="F17" s="1"/>
      <c r="G17" s="1"/>
      <c r="H17" s="30"/>
      <c r="I17" s="30"/>
    </row>
    <row r="18" spans="1:9" x14ac:dyDescent="0.25">
      <c r="A18" s="28"/>
      <c r="B18" s="1" t="s">
        <v>105</v>
      </c>
      <c r="C18" s="1"/>
      <c r="D18" s="29">
        <v>46091</v>
      </c>
      <c r="E18" s="1" t="s">
        <v>80</v>
      </c>
      <c r="F18" s="1"/>
      <c r="G18" s="1" t="s">
        <v>128</v>
      </c>
      <c r="H18" s="30"/>
      <c r="I18" s="30">
        <v>-259.81</v>
      </c>
    </row>
    <row r="19" spans="1:9" x14ac:dyDescent="0.25">
      <c r="A19" s="1" t="s">
        <v>154</v>
      </c>
      <c r="B19" s="1"/>
      <c r="C19" s="1"/>
      <c r="D19" s="29"/>
      <c r="E19" s="1"/>
      <c r="F19" s="1"/>
      <c r="G19" s="1"/>
      <c r="H19" s="30"/>
      <c r="I19" s="30"/>
    </row>
    <row r="20" spans="1:9" ht="15.75" thickBot="1" x14ac:dyDescent="0.3">
      <c r="A20" s="28"/>
      <c r="B20" s="31"/>
      <c r="C20" s="31"/>
      <c r="D20" s="32"/>
      <c r="E20" s="31"/>
      <c r="F20" s="31"/>
      <c r="G20" s="31" t="s">
        <v>24</v>
      </c>
      <c r="H20" s="4">
        <v>-259.81</v>
      </c>
      <c r="I20" s="4">
        <v>259.81</v>
      </c>
    </row>
    <row r="21" spans="1:9" x14ac:dyDescent="0.25">
      <c r="A21" s="31" t="s">
        <v>44</v>
      </c>
      <c r="B21" s="31"/>
      <c r="C21" s="31"/>
      <c r="D21" s="32"/>
      <c r="E21" s="31"/>
      <c r="F21" s="31"/>
      <c r="G21" s="31"/>
      <c r="H21" s="2">
        <f>ROUND(SUM(H19:H20),5)</f>
        <v>-259.81</v>
      </c>
      <c r="I21" s="2">
        <f>ROUND(SUM(I19:I20),5)</f>
        <v>259.81</v>
      </c>
    </row>
    <row r="22" spans="1:9" x14ac:dyDescent="0.25">
      <c r="A22" s="1" t="s">
        <v>154</v>
      </c>
      <c r="B22" s="1"/>
      <c r="C22" s="1"/>
      <c r="D22" s="29"/>
      <c r="E22" s="1"/>
      <c r="F22" s="1"/>
      <c r="G22" s="1"/>
      <c r="H22" s="30"/>
      <c r="I22" s="30"/>
    </row>
    <row r="23" spans="1:9" x14ac:dyDescent="0.25">
      <c r="A23" s="28"/>
      <c r="B23" s="1" t="s">
        <v>105</v>
      </c>
      <c r="C23" s="1"/>
      <c r="D23" s="29">
        <v>46092</v>
      </c>
      <c r="E23" s="1" t="s">
        <v>79</v>
      </c>
      <c r="F23" s="1"/>
      <c r="G23" s="1" t="s">
        <v>128</v>
      </c>
      <c r="H23" s="30"/>
      <c r="I23" s="30">
        <v>-448.64</v>
      </c>
    </row>
    <row r="24" spans="1:9" x14ac:dyDescent="0.25">
      <c r="A24" s="1" t="s">
        <v>154</v>
      </c>
      <c r="B24" s="1"/>
      <c r="C24" s="1"/>
      <c r="D24" s="29"/>
      <c r="E24" s="1"/>
      <c r="F24" s="1"/>
      <c r="G24" s="1"/>
      <c r="H24" s="30"/>
      <c r="I24" s="30"/>
    </row>
    <row r="25" spans="1:9" ht="15.75" thickBot="1" x14ac:dyDescent="0.3">
      <c r="A25" s="28"/>
      <c r="B25" s="31"/>
      <c r="C25" s="31"/>
      <c r="D25" s="32"/>
      <c r="E25" s="31"/>
      <c r="F25" s="31"/>
      <c r="G25" s="31" t="s">
        <v>24</v>
      </c>
      <c r="H25" s="4">
        <v>-448.64</v>
      </c>
      <c r="I25" s="4">
        <v>448.64</v>
      </c>
    </row>
    <row r="26" spans="1:9" x14ac:dyDescent="0.25">
      <c r="A26" s="31" t="s">
        <v>44</v>
      </c>
      <c r="B26" s="31"/>
      <c r="C26" s="31"/>
      <c r="D26" s="32"/>
      <c r="E26" s="31"/>
      <c r="F26" s="31"/>
      <c r="G26" s="31"/>
      <c r="H26" s="2">
        <f>ROUND(SUM(H24:H25),5)</f>
        <v>-448.64</v>
      </c>
      <c r="I26" s="2">
        <f>ROUND(SUM(I24:I25),5)</f>
        <v>448.64</v>
      </c>
    </row>
    <row r="27" spans="1:9" x14ac:dyDescent="0.25">
      <c r="A27" s="1" t="s">
        <v>154</v>
      </c>
      <c r="B27" s="1"/>
      <c r="C27" s="1"/>
      <c r="D27" s="29"/>
      <c r="E27" s="1"/>
      <c r="F27" s="1"/>
      <c r="G27" s="1"/>
      <c r="H27" s="30"/>
      <c r="I27" s="30"/>
    </row>
    <row r="28" spans="1:9" x14ac:dyDescent="0.25">
      <c r="A28" s="28"/>
      <c r="B28" s="1" t="s">
        <v>105</v>
      </c>
      <c r="C28" s="1"/>
      <c r="D28" s="29">
        <v>46098</v>
      </c>
      <c r="E28" s="1" t="s">
        <v>85</v>
      </c>
      <c r="F28" s="1"/>
      <c r="G28" s="1" t="s">
        <v>128</v>
      </c>
      <c r="H28" s="30"/>
      <c r="I28" s="30">
        <v>-156.79</v>
      </c>
    </row>
    <row r="29" spans="1:9" x14ac:dyDescent="0.25">
      <c r="A29" s="1" t="s">
        <v>154</v>
      </c>
      <c r="B29" s="1"/>
      <c r="C29" s="1"/>
      <c r="D29" s="29"/>
      <c r="E29" s="1"/>
      <c r="F29" s="1"/>
      <c r="G29" s="1"/>
      <c r="H29" s="30"/>
      <c r="I29" s="30"/>
    </row>
    <row r="30" spans="1:9" ht="15.75" thickBot="1" x14ac:dyDescent="0.3">
      <c r="A30" s="28"/>
      <c r="B30" s="31"/>
      <c r="C30" s="31"/>
      <c r="D30" s="32"/>
      <c r="E30" s="31"/>
      <c r="F30" s="31"/>
      <c r="G30" s="31" t="s">
        <v>24</v>
      </c>
      <c r="H30" s="4">
        <v>-156.79</v>
      </c>
      <c r="I30" s="4">
        <v>156.79</v>
      </c>
    </row>
    <row r="31" spans="1:9" x14ac:dyDescent="0.25">
      <c r="A31" s="31" t="s">
        <v>44</v>
      </c>
      <c r="B31" s="31"/>
      <c r="C31" s="31"/>
      <c r="D31" s="32"/>
      <c r="E31" s="31"/>
      <c r="F31" s="31"/>
      <c r="G31" s="31"/>
      <c r="H31" s="2">
        <f>ROUND(SUM(H29:H30),5)</f>
        <v>-156.79</v>
      </c>
      <c r="I31" s="2">
        <f>ROUND(SUM(I29:I30),5)</f>
        <v>156.79</v>
      </c>
    </row>
    <row r="32" spans="1:9" x14ac:dyDescent="0.25">
      <c r="A32" s="1" t="s">
        <v>154</v>
      </c>
      <c r="B32" s="1"/>
      <c r="C32" s="1"/>
      <c r="D32" s="29"/>
      <c r="E32" s="1"/>
      <c r="F32" s="1"/>
      <c r="G32" s="1"/>
      <c r="H32" s="30"/>
      <c r="I32" s="30"/>
    </row>
    <row r="33" spans="1:9" x14ac:dyDescent="0.25">
      <c r="A33" s="28"/>
      <c r="B33" s="1" t="s">
        <v>105</v>
      </c>
      <c r="C33" s="1"/>
      <c r="D33" s="29">
        <v>46105</v>
      </c>
      <c r="E33" s="1" t="s">
        <v>85</v>
      </c>
      <c r="F33" s="1"/>
      <c r="G33" s="1" t="s">
        <v>128</v>
      </c>
      <c r="H33" s="30"/>
      <c r="I33" s="30">
        <v>-239.25</v>
      </c>
    </row>
    <row r="34" spans="1:9" x14ac:dyDescent="0.25">
      <c r="A34" s="1" t="s">
        <v>154</v>
      </c>
      <c r="B34" s="1"/>
      <c r="C34" s="1"/>
      <c r="D34" s="29"/>
      <c r="E34" s="1"/>
      <c r="F34" s="1"/>
      <c r="G34" s="1"/>
      <c r="H34" s="30"/>
      <c r="I34" s="30"/>
    </row>
    <row r="35" spans="1:9" ht="15.75" thickBot="1" x14ac:dyDescent="0.3">
      <c r="A35" s="28"/>
      <c r="B35" s="31"/>
      <c r="C35" s="31"/>
      <c r="D35" s="32"/>
      <c r="E35" s="31"/>
      <c r="F35" s="31"/>
      <c r="G35" s="31" t="s">
        <v>24</v>
      </c>
      <c r="H35" s="4">
        <v>-239.25</v>
      </c>
      <c r="I35" s="4">
        <v>239.25</v>
      </c>
    </row>
    <row r="36" spans="1:9" x14ac:dyDescent="0.25">
      <c r="A36" s="31" t="s">
        <v>44</v>
      </c>
      <c r="B36" s="31"/>
      <c r="C36" s="31"/>
      <c r="D36" s="32"/>
      <c r="E36" s="31"/>
      <c r="F36" s="31"/>
      <c r="G36" s="31"/>
      <c r="H36" s="2">
        <f>ROUND(SUM(H34:H35),5)</f>
        <v>-239.25</v>
      </c>
      <c r="I36" s="2">
        <f>ROUND(SUM(I34:I35),5)</f>
        <v>239.25</v>
      </c>
    </row>
    <row r="37" spans="1:9" x14ac:dyDescent="0.25">
      <c r="A37" s="1" t="s">
        <v>154</v>
      </c>
      <c r="B37" s="1"/>
      <c r="C37" s="1"/>
      <c r="D37" s="29"/>
      <c r="E37" s="1"/>
      <c r="F37" s="1"/>
      <c r="G37" s="1"/>
      <c r="H37" s="30"/>
      <c r="I37" s="30"/>
    </row>
    <row r="38" spans="1:9" x14ac:dyDescent="0.25">
      <c r="A38" s="28"/>
      <c r="B38" s="1" t="s">
        <v>105</v>
      </c>
      <c r="C38" s="1"/>
      <c r="D38" s="29">
        <v>46107</v>
      </c>
      <c r="E38" s="1"/>
      <c r="F38" s="1"/>
      <c r="G38" s="1" t="s">
        <v>128</v>
      </c>
      <c r="H38" s="30"/>
      <c r="I38" s="30">
        <v>-210</v>
      </c>
    </row>
    <row r="39" spans="1:9" x14ac:dyDescent="0.25">
      <c r="A39" s="1" t="s">
        <v>154</v>
      </c>
      <c r="B39" s="1"/>
      <c r="C39" s="1"/>
      <c r="D39" s="29"/>
      <c r="E39" s="1"/>
      <c r="F39" s="1"/>
      <c r="G39" s="1"/>
      <c r="H39" s="30"/>
      <c r="I39" s="30"/>
    </row>
    <row r="40" spans="1:9" ht="15.75" thickBot="1" x14ac:dyDescent="0.3">
      <c r="A40" s="28"/>
      <c r="B40" s="31"/>
      <c r="C40" s="31"/>
      <c r="D40" s="32"/>
      <c r="E40" s="31"/>
      <c r="F40" s="31"/>
      <c r="G40" s="31" t="s">
        <v>40</v>
      </c>
      <c r="H40" s="4">
        <v>-210</v>
      </c>
      <c r="I40" s="4">
        <v>210</v>
      </c>
    </row>
    <row r="41" spans="1:9" x14ac:dyDescent="0.25">
      <c r="A41" s="31" t="s">
        <v>44</v>
      </c>
      <c r="B41" s="31"/>
      <c r="C41" s="31"/>
      <c r="D41" s="32"/>
      <c r="E41" s="31"/>
      <c r="F41" s="31"/>
      <c r="G41" s="31"/>
      <c r="H41" s="2">
        <f>ROUND(SUM(H39:H40),5)</f>
        <v>-210</v>
      </c>
      <c r="I41" s="2">
        <f>ROUND(SUM(I39:I40),5)</f>
        <v>210</v>
      </c>
    </row>
    <row r="42" spans="1:9" x14ac:dyDescent="0.25">
      <c r="A42" s="1" t="s">
        <v>154</v>
      </c>
      <c r="B42" s="1"/>
      <c r="C42" s="1"/>
      <c r="D42" s="29"/>
      <c r="E42" s="1"/>
      <c r="F42" s="1"/>
      <c r="G42" s="1"/>
      <c r="H42" s="30"/>
      <c r="I42" s="30"/>
    </row>
    <row r="43" spans="1:9" x14ac:dyDescent="0.25">
      <c r="A43" s="28"/>
      <c r="B43" s="1" t="s">
        <v>105</v>
      </c>
      <c r="C43" s="1"/>
      <c r="D43" s="29">
        <v>46108</v>
      </c>
      <c r="E43" s="1"/>
      <c r="F43" s="1"/>
      <c r="G43" s="1" t="s">
        <v>128</v>
      </c>
      <c r="H43" s="30"/>
      <c r="I43" s="30">
        <v>-0.78</v>
      </c>
    </row>
    <row r="44" spans="1:9" x14ac:dyDescent="0.25">
      <c r="A44" s="1" t="s">
        <v>154</v>
      </c>
      <c r="B44" s="1"/>
      <c r="C44" s="1"/>
      <c r="D44" s="29"/>
      <c r="E44" s="1"/>
      <c r="F44" s="1"/>
      <c r="G44" s="1"/>
      <c r="H44" s="30"/>
      <c r="I44" s="30"/>
    </row>
    <row r="45" spans="1:9" ht="15.75" thickBot="1" x14ac:dyDescent="0.3">
      <c r="A45" s="28"/>
      <c r="B45" s="31"/>
      <c r="C45" s="31"/>
      <c r="D45" s="32"/>
      <c r="E45" s="31"/>
      <c r="F45" s="31"/>
      <c r="G45" s="31" t="s">
        <v>24</v>
      </c>
      <c r="H45" s="4">
        <v>-0.78</v>
      </c>
      <c r="I45" s="4">
        <v>0.78</v>
      </c>
    </row>
    <row r="46" spans="1:9" x14ac:dyDescent="0.25">
      <c r="A46" s="31" t="s">
        <v>44</v>
      </c>
      <c r="B46" s="31"/>
      <c r="C46" s="31"/>
      <c r="D46" s="32"/>
      <c r="E46" s="31"/>
      <c r="F46" s="31"/>
      <c r="G46" s="31"/>
      <c r="H46" s="2">
        <f>ROUND(SUM(H44:H45),5)</f>
        <v>-0.78</v>
      </c>
      <c r="I46" s="2">
        <f>ROUND(SUM(I44:I45),5)</f>
        <v>0.78</v>
      </c>
    </row>
    <row r="47" spans="1:9" x14ac:dyDescent="0.25">
      <c r="A47" s="1" t="s">
        <v>154</v>
      </c>
      <c r="B47" s="1"/>
      <c r="C47" s="1"/>
      <c r="D47" s="29"/>
      <c r="E47" s="1"/>
      <c r="F47" s="1"/>
      <c r="G47" s="1"/>
      <c r="H47" s="30"/>
      <c r="I47" s="30"/>
    </row>
    <row r="48" spans="1:9" x14ac:dyDescent="0.25">
      <c r="A48" s="28"/>
      <c r="B48" s="1" t="s">
        <v>105</v>
      </c>
      <c r="C48" s="1"/>
      <c r="D48" s="29">
        <v>46108</v>
      </c>
      <c r="E48" s="1"/>
      <c r="F48" s="1"/>
      <c r="G48" s="1" t="s">
        <v>128</v>
      </c>
      <c r="H48" s="30"/>
      <c r="I48" s="30">
        <v>-1318.67</v>
      </c>
    </row>
    <row r="49" spans="1:9" x14ac:dyDescent="0.25">
      <c r="A49" s="1" t="s">
        <v>154</v>
      </c>
      <c r="B49" s="1"/>
      <c r="C49" s="1"/>
      <c r="D49" s="29"/>
      <c r="E49" s="1"/>
      <c r="F49" s="1"/>
      <c r="G49" s="1"/>
      <c r="H49" s="30"/>
      <c r="I49" s="30"/>
    </row>
    <row r="50" spans="1:9" ht="15.75" thickBot="1" x14ac:dyDescent="0.3">
      <c r="A50" s="28"/>
      <c r="B50" s="31"/>
      <c r="C50" s="31"/>
      <c r="D50" s="32"/>
      <c r="E50" s="31"/>
      <c r="F50" s="31"/>
      <c r="G50" s="31" t="s">
        <v>14</v>
      </c>
      <c r="H50" s="4">
        <v>-1318.67</v>
      </c>
      <c r="I50" s="4">
        <v>1318.67</v>
      </c>
    </row>
    <row r="51" spans="1:9" x14ac:dyDescent="0.25">
      <c r="A51" s="31" t="s">
        <v>44</v>
      </c>
      <c r="B51" s="31"/>
      <c r="C51" s="31"/>
      <c r="D51" s="32"/>
      <c r="E51" s="31"/>
      <c r="F51" s="31"/>
      <c r="G51" s="31"/>
      <c r="H51" s="2">
        <f>ROUND(SUM(H49:H50),5)</f>
        <v>-1318.67</v>
      </c>
      <c r="I51" s="2">
        <f>ROUND(SUM(I49:I50),5)</f>
        <v>1318.67</v>
      </c>
    </row>
    <row r="52" spans="1:9" x14ac:dyDescent="0.25">
      <c r="A52" s="1" t="s">
        <v>154</v>
      </c>
      <c r="B52" s="1"/>
      <c r="C52" s="1"/>
      <c r="D52" s="29"/>
      <c r="E52" s="1"/>
      <c r="F52" s="1"/>
      <c r="G52" s="1"/>
      <c r="H52" s="30"/>
      <c r="I52" s="30"/>
    </row>
    <row r="53" spans="1:9" x14ac:dyDescent="0.25">
      <c r="A53" s="28"/>
      <c r="B53" s="1" t="s">
        <v>105</v>
      </c>
      <c r="C53" s="1"/>
      <c r="D53" s="29">
        <v>46112</v>
      </c>
      <c r="E53" s="1"/>
      <c r="F53" s="1"/>
      <c r="G53" s="1" t="s">
        <v>128</v>
      </c>
      <c r="H53" s="30"/>
      <c r="I53" s="30">
        <v>-195.94</v>
      </c>
    </row>
    <row r="54" spans="1:9" x14ac:dyDescent="0.25">
      <c r="A54" s="1" t="s">
        <v>154</v>
      </c>
      <c r="B54" s="1"/>
      <c r="C54" s="1"/>
      <c r="D54" s="29"/>
      <c r="E54" s="1"/>
      <c r="F54" s="1"/>
      <c r="G54" s="1"/>
      <c r="H54" s="30"/>
      <c r="I54" s="30"/>
    </row>
    <row r="55" spans="1:9" ht="15.75" thickBot="1" x14ac:dyDescent="0.3">
      <c r="A55" s="28"/>
      <c r="B55" s="31"/>
      <c r="C55" s="31"/>
      <c r="D55" s="32"/>
      <c r="E55" s="31"/>
      <c r="F55" s="31"/>
      <c r="G55" s="31" t="s">
        <v>24</v>
      </c>
      <c r="H55" s="4">
        <v>-195.94</v>
      </c>
      <c r="I55" s="4">
        <v>195.94</v>
      </c>
    </row>
    <row r="56" spans="1:9" x14ac:dyDescent="0.25">
      <c r="A56" s="31" t="s">
        <v>44</v>
      </c>
      <c r="B56" s="31"/>
      <c r="C56" s="31"/>
      <c r="D56" s="32"/>
      <c r="E56" s="31"/>
      <c r="F56" s="31"/>
      <c r="G56" s="31"/>
      <c r="H56" s="2">
        <f>ROUND(SUM(H54:H55),5)</f>
        <v>-195.94</v>
      </c>
      <c r="I56" s="2">
        <f>ROUND(SUM(I54:I55),5)</f>
        <v>195.94</v>
      </c>
    </row>
    <row r="57" spans="1:9" x14ac:dyDescent="0.25">
      <c r="A57" s="1" t="s">
        <v>154</v>
      </c>
      <c r="B57" s="1"/>
      <c r="C57" s="1"/>
      <c r="D57" s="29"/>
      <c r="E57" s="1"/>
      <c r="F57" s="1"/>
      <c r="G57" s="1"/>
      <c r="H57" s="30"/>
      <c r="I57" s="30"/>
    </row>
    <row r="58" spans="1:9" x14ac:dyDescent="0.25">
      <c r="A58" s="28"/>
      <c r="B58" s="1" t="s">
        <v>105</v>
      </c>
      <c r="C58" s="1" t="s">
        <v>120</v>
      </c>
      <c r="D58" s="29">
        <v>46097</v>
      </c>
      <c r="E58" s="1" t="s">
        <v>83</v>
      </c>
      <c r="F58" s="1"/>
      <c r="G58" s="1" t="s">
        <v>128</v>
      </c>
      <c r="H58" s="30"/>
      <c r="I58" s="30">
        <v>-847.75</v>
      </c>
    </row>
    <row r="59" spans="1:9" x14ac:dyDescent="0.25">
      <c r="A59" s="1" t="s">
        <v>154</v>
      </c>
      <c r="B59" s="1"/>
      <c r="C59" s="1"/>
      <c r="D59" s="29"/>
      <c r="E59" s="1"/>
      <c r="F59" s="1"/>
      <c r="G59" s="1"/>
      <c r="H59" s="30"/>
      <c r="I59" s="30"/>
    </row>
    <row r="60" spans="1:9" ht="15.75" thickBot="1" x14ac:dyDescent="0.3">
      <c r="A60" s="28"/>
      <c r="B60" s="31"/>
      <c r="C60" s="31"/>
      <c r="D60" s="32"/>
      <c r="E60" s="31"/>
      <c r="F60" s="31"/>
      <c r="G60" s="31" t="s">
        <v>27</v>
      </c>
      <c r="H60" s="4">
        <v>-847.75</v>
      </c>
      <c r="I60" s="4">
        <v>847.75</v>
      </c>
    </row>
    <row r="61" spans="1:9" x14ac:dyDescent="0.25">
      <c r="A61" s="31" t="s">
        <v>44</v>
      </c>
      <c r="B61" s="31"/>
      <c r="C61" s="31"/>
      <c r="D61" s="32"/>
      <c r="E61" s="31"/>
      <c r="F61" s="31"/>
      <c r="G61" s="31"/>
      <c r="H61" s="2">
        <f>ROUND(SUM(H59:H60),5)</f>
        <v>-847.75</v>
      </c>
      <c r="I61" s="2">
        <f>ROUND(SUM(I59:I60),5)</f>
        <v>847.75</v>
      </c>
    </row>
    <row r="62" spans="1:9" x14ac:dyDescent="0.25">
      <c r="A62" s="1" t="s">
        <v>154</v>
      </c>
      <c r="B62" s="1"/>
      <c r="C62" s="1"/>
      <c r="D62" s="29"/>
      <c r="E62" s="1"/>
      <c r="F62" s="1"/>
      <c r="G62" s="1"/>
      <c r="H62" s="30"/>
      <c r="I62" s="30"/>
    </row>
    <row r="63" spans="1:9" x14ac:dyDescent="0.25">
      <c r="A63" s="28"/>
      <c r="B63" s="1" t="s">
        <v>105</v>
      </c>
      <c r="C63" s="1" t="s">
        <v>120</v>
      </c>
      <c r="D63" s="29">
        <v>46108</v>
      </c>
      <c r="E63" s="1" t="s">
        <v>86</v>
      </c>
      <c r="F63" s="1"/>
      <c r="G63" s="1" t="s">
        <v>128</v>
      </c>
      <c r="H63" s="30"/>
      <c r="I63" s="30">
        <v>-46.8</v>
      </c>
    </row>
    <row r="64" spans="1:9" x14ac:dyDescent="0.25">
      <c r="A64" s="1" t="s">
        <v>154</v>
      </c>
      <c r="B64" s="1"/>
      <c r="C64" s="1"/>
      <c r="D64" s="29"/>
      <c r="E64" s="1"/>
      <c r="F64" s="1"/>
      <c r="G64" s="1"/>
      <c r="H64" s="30"/>
      <c r="I64" s="30"/>
    </row>
    <row r="65" spans="1:9" ht="15.75" thickBot="1" x14ac:dyDescent="0.3">
      <c r="A65" s="28"/>
      <c r="B65" s="31"/>
      <c r="C65" s="31"/>
      <c r="D65" s="32"/>
      <c r="E65" s="31"/>
      <c r="F65" s="31"/>
      <c r="G65" s="31" t="s">
        <v>28</v>
      </c>
      <c r="H65" s="4">
        <v>-46.8</v>
      </c>
      <c r="I65" s="4">
        <v>46.8</v>
      </c>
    </row>
    <row r="66" spans="1:9" x14ac:dyDescent="0.25">
      <c r="A66" s="31" t="s">
        <v>44</v>
      </c>
      <c r="B66" s="31"/>
      <c r="C66" s="31"/>
      <c r="D66" s="32"/>
      <c r="E66" s="31"/>
      <c r="F66" s="31"/>
      <c r="G66" s="31"/>
      <c r="H66" s="2">
        <f>ROUND(SUM(H64:H65),5)</f>
        <v>-46.8</v>
      </c>
      <c r="I66" s="2">
        <f>ROUND(SUM(I64:I65),5)</f>
        <v>46.8</v>
      </c>
    </row>
    <row r="67" spans="1:9" x14ac:dyDescent="0.25">
      <c r="A67" s="1" t="s">
        <v>154</v>
      </c>
      <c r="B67" s="1"/>
      <c r="C67" s="1"/>
      <c r="D67" s="29"/>
      <c r="E67" s="1"/>
      <c r="F67" s="1"/>
      <c r="G67" s="1"/>
      <c r="H67" s="30"/>
      <c r="I67" s="30"/>
    </row>
    <row r="68" spans="1:9" x14ac:dyDescent="0.25">
      <c r="A68" s="28"/>
      <c r="B68" s="1" t="s">
        <v>103</v>
      </c>
      <c r="C68" s="1" t="s">
        <v>125</v>
      </c>
      <c r="D68" s="29">
        <v>46097</v>
      </c>
      <c r="E68" s="1" t="s">
        <v>90</v>
      </c>
      <c r="F68" s="1"/>
      <c r="G68" s="1" t="s">
        <v>128</v>
      </c>
      <c r="H68" s="30"/>
      <c r="I68" s="30">
        <v>-1946.24</v>
      </c>
    </row>
    <row r="69" spans="1:9" x14ac:dyDescent="0.25">
      <c r="A69" s="1" t="s">
        <v>154</v>
      </c>
      <c r="B69" s="1"/>
      <c r="C69" s="1"/>
      <c r="D69" s="29"/>
      <c r="E69" s="1"/>
      <c r="F69" s="1"/>
      <c r="G69" s="1"/>
      <c r="H69" s="30"/>
      <c r="I69" s="30"/>
    </row>
    <row r="70" spans="1:9" ht="15.75" thickBot="1" x14ac:dyDescent="0.3">
      <c r="A70" s="28"/>
      <c r="B70" s="31" t="s">
        <v>104</v>
      </c>
      <c r="C70" s="31"/>
      <c r="D70" s="32">
        <v>46097</v>
      </c>
      <c r="E70" s="31"/>
      <c r="F70" s="31"/>
      <c r="G70" s="31" t="s">
        <v>13</v>
      </c>
      <c r="H70" s="4">
        <v>-1946.24</v>
      </c>
      <c r="I70" s="4">
        <v>1946.24</v>
      </c>
    </row>
    <row r="71" spans="1:9" x14ac:dyDescent="0.25">
      <c r="A71" s="31" t="s">
        <v>44</v>
      </c>
      <c r="B71" s="31"/>
      <c r="C71" s="31"/>
      <c r="D71" s="32"/>
      <c r="E71" s="31"/>
      <c r="F71" s="31"/>
      <c r="G71" s="31"/>
      <c r="H71" s="2">
        <f>ROUND(SUM(H69:H70),5)</f>
        <v>-1946.24</v>
      </c>
      <c r="I71" s="2">
        <f>ROUND(SUM(I69:I70),5)</f>
        <v>1946.24</v>
      </c>
    </row>
    <row r="72" spans="1:9" x14ac:dyDescent="0.25">
      <c r="A72" s="1" t="s">
        <v>154</v>
      </c>
      <c r="B72" s="1"/>
      <c r="C72" s="1"/>
      <c r="D72" s="29"/>
      <c r="E72" s="1"/>
      <c r="F72" s="1"/>
      <c r="G72" s="1"/>
      <c r="H72" s="30"/>
      <c r="I72" s="30"/>
    </row>
    <row r="73" spans="1:9" x14ac:dyDescent="0.25">
      <c r="A73" s="28"/>
      <c r="B73" s="1" t="s">
        <v>103</v>
      </c>
      <c r="C73" s="1" t="s">
        <v>126</v>
      </c>
      <c r="D73" s="29">
        <v>46101</v>
      </c>
      <c r="E73" s="1" t="s">
        <v>91</v>
      </c>
      <c r="F73" s="1"/>
      <c r="G73" s="1" t="s">
        <v>128</v>
      </c>
      <c r="H73" s="30"/>
      <c r="I73" s="30">
        <v>-3993.17</v>
      </c>
    </row>
    <row r="74" spans="1:9" x14ac:dyDescent="0.25">
      <c r="A74" s="1" t="s">
        <v>154</v>
      </c>
      <c r="B74" s="1"/>
      <c r="C74" s="1"/>
      <c r="D74" s="29"/>
      <c r="E74" s="1"/>
      <c r="F74" s="1"/>
      <c r="G74" s="1"/>
      <c r="H74" s="30"/>
      <c r="I74" s="30"/>
    </row>
    <row r="75" spans="1:9" ht="15.75" thickBot="1" x14ac:dyDescent="0.3">
      <c r="A75" s="28"/>
      <c r="B75" s="31" t="s">
        <v>104</v>
      </c>
      <c r="C75" s="31"/>
      <c r="D75" s="32">
        <v>46101</v>
      </c>
      <c r="E75" s="31"/>
      <c r="F75" s="31"/>
      <c r="G75" s="31" t="s">
        <v>19</v>
      </c>
      <c r="H75" s="4">
        <v>-3993.17</v>
      </c>
      <c r="I75" s="4">
        <v>3993.17</v>
      </c>
    </row>
    <row r="76" spans="1:9" x14ac:dyDescent="0.25">
      <c r="A76" s="31" t="s">
        <v>44</v>
      </c>
      <c r="B76" s="31"/>
      <c r="C76" s="31"/>
      <c r="D76" s="32"/>
      <c r="E76" s="31"/>
      <c r="F76" s="31"/>
      <c r="G76" s="31"/>
      <c r="H76" s="2">
        <f>ROUND(SUM(H74:H75),5)</f>
        <v>-3993.17</v>
      </c>
      <c r="I76" s="2">
        <f>ROUND(SUM(I74:I75),5)</f>
        <v>3993.17</v>
      </c>
    </row>
    <row r="77" spans="1:9" x14ac:dyDescent="0.25">
      <c r="A77" s="1" t="s">
        <v>154</v>
      </c>
      <c r="B77" s="1"/>
      <c r="C77" s="1"/>
      <c r="D77" s="29"/>
      <c r="E77" s="1"/>
      <c r="F77" s="1"/>
      <c r="G77" s="1"/>
      <c r="H77" s="30"/>
      <c r="I77" s="30"/>
    </row>
    <row r="78" spans="1:9" x14ac:dyDescent="0.25">
      <c r="A78" s="28"/>
      <c r="B78" s="1" t="s">
        <v>103</v>
      </c>
      <c r="C78" s="1" t="s">
        <v>108</v>
      </c>
      <c r="D78" s="29">
        <v>46086</v>
      </c>
      <c r="E78" s="1" t="s">
        <v>98</v>
      </c>
      <c r="F78" s="1"/>
      <c r="G78" s="1" t="s">
        <v>128</v>
      </c>
      <c r="H78" s="30"/>
      <c r="I78" s="30">
        <v>-2028</v>
      </c>
    </row>
    <row r="79" spans="1:9" x14ac:dyDescent="0.25">
      <c r="A79" s="1" t="s">
        <v>154</v>
      </c>
      <c r="B79" s="1"/>
      <c r="C79" s="1"/>
      <c r="D79" s="29"/>
      <c r="E79" s="1"/>
      <c r="F79" s="1"/>
      <c r="G79" s="1"/>
      <c r="H79" s="30"/>
      <c r="I79" s="30"/>
    </row>
    <row r="80" spans="1:9" ht="15.75" thickBot="1" x14ac:dyDescent="0.3">
      <c r="A80" s="28"/>
      <c r="B80" s="31" t="s">
        <v>104</v>
      </c>
      <c r="C80" s="31" t="s">
        <v>156</v>
      </c>
      <c r="D80" s="32">
        <v>46077</v>
      </c>
      <c r="E80" s="31"/>
      <c r="F80" s="31"/>
      <c r="G80" s="31" t="s">
        <v>69</v>
      </c>
      <c r="H80" s="4">
        <v>-2028</v>
      </c>
      <c r="I80" s="4">
        <v>2028</v>
      </c>
    </row>
    <row r="81" spans="1:9" x14ac:dyDescent="0.25">
      <c r="A81" s="31" t="s">
        <v>44</v>
      </c>
      <c r="B81" s="31"/>
      <c r="C81" s="31"/>
      <c r="D81" s="32"/>
      <c r="E81" s="31"/>
      <c r="F81" s="31"/>
      <c r="G81" s="31"/>
      <c r="H81" s="2">
        <f>ROUND(SUM(H79:H80),5)</f>
        <v>-2028</v>
      </c>
      <c r="I81" s="2">
        <f>ROUND(SUM(I79:I80),5)</f>
        <v>2028</v>
      </c>
    </row>
    <row r="82" spans="1:9" x14ac:dyDescent="0.25">
      <c r="A82" s="1" t="s">
        <v>154</v>
      </c>
      <c r="B82" s="1"/>
      <c r="C82" s="1"/>
      <c r="D82" s="29"/>
      <c r="E82" s="1"/>
      <c r="F82" s="1"/>
      <c r="G82" s="1"/>
      <c r="H82" s="30"/>
      <c r="I82" s="30"/>
    </row>
    <row r="83" spans="1:9" x14ac:dyDescent="0.25">
      <c r="A83" s="28"/>
      <c r="B83" s="1" t="s">
        <v>103</v>
      </c>
      <c r="C83" s="1" t="s">
        <v>113</v>
      </c>
      <c r="D83" s="29">
        <v>46084</v>
      </c>
      <c r="E83" s="1" t="s">
        <v>81</v>
      </c>
      <c r="F83" s="1"/>
      <c r="G83" s="1" t="s">
        <v>128</v>
      </c>
      <c r="H83" s="30"/>
      <c r="I83" s="30">
        <v>-1091.4000000000001</v>
      </c>
    </row>
    <row r="84" spans="1:9" x14ac:dyDescent="0.25">
      <c r="A84" s="1" t="s">
        <v>154</v>
      </c>
      <c r="B84" s="1"/>
      <c r="C84" s="1"/>
      <c r="D84" s="29"/>
      <c r="E84" s="1"/>
      <c r="F84" s="1"/>
      <c r="G84" s="1"/>
      <c r="H84" s="30"/>
      <c r="I84" s="30"/>
    </row>
    <row r="85" spans="1:9" ht="15.75" thickBot="1" x14ac:dyDescent="0.3">
      <c r="A85" s="28"/>
      <c r="B85" s="31" t="s">
        <v>104</v>
      </c>
      <c r="C85" s="31" t="s">
        <v>157</v>
      </c>
      <c r="D85" s="32">
        <v>46035</v>
      </c>
      <c r="E85" s="31"/>
      <c r="F85" s="31"/>
      <c r="G85" s="31" t="s">
        <v>29</v>
      </c>
      <c r="H85" s="4">
        <v>-1091.4000000000001</v>
      </c>
      <c r="I85" s="4">
        <v>1091.4000000000001</v>
      </c>
    </row>
    <row r="86" spans="1:9" x14ac:dyDescent="0.25">
      <c r="A86" s="31" t="s">
        <v>44</v>
      </c>
      <c r="B86" s="31"/>
      <c r="C86" s="31"/>
      <c r="D86" s="32"/>
      <c r="E86" s="31"/>
      <c r="F86" s="31"/>
      <c r="G86" s="31"/>
      <c r="H86" s="2">
        <f>ROUND(SUM(H84:H85),5)</f>
        <v>-1091.4000000000001</v>
      </c>
      <c r="I86" s="2">
        <f>ROUND(SUM(I84:I85),5)</f>
        <v>1091.4000000000001</v>
      </c>
    </row>
    <row r="87" spans="1:9" x14ac:dyDescent="0.25">
      <c r="A87" s="1" t="s">
        <v>154</v>
      </c>
      <c r="B87" s="1"/>
      <c r="C87" s="1"/>
      <c r="D87" s="29"/>
      <c r="E87" s="1"/>
      <c r="F87" s="1"/>
      <c r="G87" s="1"/>
      <c r="H87" s="30"/>
      <c r="I87" s="30"/>
    </row>
    <row r="88" spans="1:9" x14ac:dyDescent="0.25">
      <c r="A88" s="28"/>
      <c r="B88" s="1" t="s">
        <v>103</v>
      </c>
      <c r="C88" s="1" t="s">
        <v>110</v>
      </c>
      <c r="D88" s="29">
        <v>46084</v>
      </c>
      <c r="E88" s="1" t="s">
        <v>77</v>
      </c>
      <c r="F88" s="1"/>
      <c r="G88" s="1" t="s">
        <v>128</v>
      </c>
      <c r="H88" s="30"/>
      <c r="I88" s="30">
        <v>-915.71</v>
      </c>
    </row>
    <row r="89" spans="1:9" x14ac:dyDescent="0.25">
      <c r="A89" s="1" t="s">
        <v>154</v>
      </c>
      <c r="B89" s="1"/>
      <c r="C89" s="1"/>
      <c r="D89" s="29"/>
      <c r="E89" s="1"/>
      <c r="F89" s="1"/>
      <c r="G89" s="1"/>
      <c r="H89" s="30"/>
      <c r="I89" s="30"/>
    </row>
    <row r="90" spans="1:9" x14ac:dyDescent="0.25">
      <c r="A90" s="31"/>
      <c r="B90" s="31" t="s">
        <v>104</v>
      </c>
      <c r="C90" s="31" t="s">
        <v>158</v>
      </c>
      <c r="D90" s="32">
        <v>45962</v>
      </c>
      <c r="E90" s="31"/>
      <c r="F90" s="31"/>
      <c r="G90" s="31" t="s">
        <v>35</v>
      </c>
      <c r="H90" s="2">
        <v>-298.14999999999998</v>
      </c>
      <c r="I90" s="2">
        <v>298.14999999999998</v>
      </c>
    </row>
    <row r="91" spans="1:9" x14ac:dyDescent="0.25">
      <c r="A91" s="31"/>
      <c r="B91" s="31" t="s">
        <v>104</v>
      </c>
      <c r="C91" s="31" t="s">
        <v>159</v>
      </c>
      <c r="D91" s="32">
        <v>45992</v>
      </c>
      <c r="E91" s="31"/>
      <c r="F91" s="31"/>
      <c r="G91" s="31" t="s">
        <v>35</v>
      </c>
      <c r="H91" s="2">
        <v>-299.41000000000003</v>
      </c>
      <c r="I91" s="2">
        <v>299.41000000000003</v>
      </c>
    </row>
    <row r="92" spans="1:9" ht="15.75" thickBot="1" x14ac:dyDescent="0.3">
      <c r="A92" s="31"/>
      <c r="B92" s="31" t="s">
        <v>104</v>
      </c>
      <c r="C92" s="31" t="s">
        <v>160</v>
      </c>
      <c r="D92" s="32">
        <v>46023</v>
      </c>
      <c r="E92" s="31"/>
      <c r="F92" s="31"/>
      <c r="G92" s="31" t="s">
        <v>35</v>
      </c>
      <c r="H92" s="4">
        <v>-318.14999999999998</v>
      </c>
      <c r="I92" s="4">
        <v>318.14999999999998</v>
      </c>
    </row>
    <row r="93" spans="1:9" x14ac:dyDescent="0.25">
      <c r="A93" s="31" t="s">
        <v>44</v>
      </c>
      <c r="B93" s="31"/>
      <c r="C93" s="31"/>
      <c r="D93" s="32"/>
      <c r="E93" s="31"/>
      <c r="F93" s="31"/>
      <c r="G93" s="31"/>
      <c r="H93" s="2">
        <f>ROUND(SUM(H89:H92),5)</f>
        <v>-915.71</v>
      </c>
      <c r="I93" s="2">
        <f>ROUND(SUM(I89:I92),5)</f>
        <v>915.71</v>
      </c>
    </row>
    <row r="94" spans="1:9" x14ac:dyDescent="0.25">
      <c r="A94" s="1" t="s">
        <v>154</v>
      </c>
      <c r="B94" s="1"/>
      <c r="C94" s="1"/>
      <c r="D94" s="29"/>
      <c r="E94" s="1"/>
      <c r="F94" s="1"/>
      <c r="G94" s="1"/>
      <c r="H94" s="30"/>
      <c r="I94" s="30"/>
    </row>
    <row r="95" spans="1:9" x14ac:dyDescent="0.25">
      <c r="A95" s="28"/>
      <c r="B95" s="1" t="s">
        <v>103</v>
      </c>
      <c r="C95" s="1" t="s">
        <v>118</v>
      </c>
      <c r="D95" s="29">
        <v>46092</v>
      </c>
      <c r="E95" s="1" t="s">
        <v>82</v>
      </c>
      <c r="F95" s="1"/>
      <c r="G95" s="1" t="s">
        <v>128</v>
      </c>
      <c r="H95" s="30"/>
      <c r="I95" s="30">
        <v>-5500</v>
      </c>
    </row>
    <row r="96" spans="1:9" x14ac:dyDescent="0.25">
      <c r="A96" s="1" t="s">
        <v>154</v>
      </c>
      <c r="B96" s="1"/>
      <c r="C96" s="1"/>
      <c r="D96" s="29"/>
      <c r="E96" s="1"/>
      <c r="F96" s="1"/>
      <c r="G96" s="1"/>
      <c r="H96" s="30"/>
      <c r="I96" s="30"/>
    </row>
    <row r="97" spans="1:9" ht="15.75" thickBot="1" x14ac:dyDescent="0.3">
      <c r="A97" s="28"/>
      <c r="B97" s="31" t="s">
        <v>104</v>
      </c>
      <c r="C97" s="31" t="s">
        <v>117</v>
      </c>
      <c r="D97" s="32">
        <v>46092</v>
      </c>
      <c r="E97" s="31"/>
      <c r="F97" s="31"/>
      <c r="G97" s="31" t="s">
        <v>27</v>
      </c>
      <c r="H97" s="4">
        <v>-5500</v>
      </c>
      <c r="I97" s="4">
        <v>5500</v>
      </c>
    </row>
    <row r="98" spans="1:9" x14ac:dyDescent="0.25">
      <c r="A98" s="31" t="s">
        <v>44</v>
      </c>
      <c r="B98" s="31"/>
      <c r="C98" s="31"/>
      <c r="D98" s="32"/>
      <c r="E98" s="31"/>
      <c r="F98" s="31"/>
      <c r="G98" s="31"/>
      <c r="H98" s="2">
        <f>ROUND(SUM(H96:H97),5)</f>
        <v>-5500</v>
      </c>
      <c r="I98" s="2">
        <f>ROUND(SUM(I96:I97),5)</f>
        <v>5500</v>
      </c>
    </row>
    <row r="99" spans="1:9" x14ac:dyDescent="0.25">
      <c r="A99" s="1" t="s">
        <v>154</v>
      </c>
      <c r="B99" s="1"/>
      <c r="C99" s="1"/>
      <c r="D99" s="29"/>
      <c r="E99" s="1"/>
      <c r="F99" s="1"/>
      <c r="G99" s="1"/>
      <c r="H99" s="30"/>
      <c r="I99" s="30"/>
    </row>
    <row r="100" spans="1:9" x14ac:dyDescent="0.25">
      <c r="A100" s="28"/>
      <c r="B100" s="1" t="s">
        <v>103</v>
      </c>
      <c r="C100" s="1" t="s">
        <v>119</v>
      </c>
      <c r="D100" s="29">
        <v>46094</v>
      </c>
      <c r="E100" s="1" t="s">
        <v>82</v>
      </c>
      <c r="F100" s="1"/>
      <c r="G100" s="1" t="s">
        <v>128</v>
      </c>
      <c r="H100" s="30"/>
      <c r="I100" s="30">
        <v>-634</v>
      </c>
    </row>
    <row r="101" spans="1:9" x14ac:dyDescent="0.25">
      <c r="A101" s="1" t="s">
        <v>154</v>
      </c>
      <c r="B101" s="1"/>
      <c r="C101" s="1"/>
      <c r="D101" s="29"/>
      <c r="E101" s="1"/>
      <c r="F101" s="1"/>
      <c r="G101" s="1"/>
      <c r="H101" s="30"/>
      <c r="I101" s="30"/>
    </row>
    <row r="102" spans="1:9" ht="15.75" thickBot="1" x14ac:dyDescent="0.3">
      <c r="A102" s="28"/>
      <c r="B102" s="31" t="s">
        <v>104</v>
      </c>
      <c r="C102" s="31"/>
      <c r="D102" s="32">
        <v>46094</v>
      </c>
      <c r="E102" s="31"/>
      <c r="F102" s="31"/>
      <c r="G102" s="31" t="s">
        <v>27</v>
      </c>
      <c r="H102" s="4">
        <v>-634</v>
      </c>
      <c r="I102" s="4">
        <v>634</v>
      </c>
    </row>
    <row r="103" spans="1:9" x14ac:dyDescent="0.25">
      <c r="A103" s="31" t="s">
        <v>44</v>
      </c>
      <c r="B103" s="31"/>
      <c r="C103" s="31"/>
      <c r="D103" s="32"/>
      <c r="E103" s="31"/>
      <c r="F103" s="31"/>
      <c r="G103" s="31"/>
      <c r="H103" s="2">
        <f>ROUND(SUM(H101:H102),5)</f>
        <v>-634</v>
      </c>
      <c r="I103" s="2">
        <f>ROUND(SUM(I101:I102),5)</f>
        <v>634</v>
      </c>
    </row>
    <row r="104" spans="1:9" x14ac:dyDescent="0.25">
      <c r="A104" s="1" t="s">
        <v>154</v>
      </c>
      <c r="B104" s="1"/>
      <c r="C104" s="1"/>
      <c r="D104" s="29"/>
      <c r="E104" s="1"/>
      <c r="F104" s="1"/>
      <c r="G104" s="1"/>
      <c r="H104" s="30"/>
      <c r="I104" s="30"/>
    </row>
    <row r="105" spans="1:9" x14ac:dyDescent="0.25">
      <c r="A105" s="28"/>
      <c r="B105" s="1" t="s">
        <v>105</v>
      </c>
      <c r="C105" s="1" t="s">
        <v>161</v>
      </c>
      <c r="D105" s="29">
        <v>46099</v>
      </c>
      <c r="E105" s="1" t="s">
        <v>190</v>
      </c>
      <c r="F105" s="1"/>
      <c r="G105" s="1" t="s">
        <v>128</v>
      </c>
      <c r="H105" s="30"/>
      <c r="I105" s="30">
        <v>-28.89</v>
      </c>
    </row>
    <row r="106" spans="1:9" x14ac:dyDescent="0.25">
      <c r="A106" s="1" t="s">
        <v>154</v>
      </c>
      <c r="B106" s="1"/>
      <c r="C106" s="1"/>
      <c r="D106" s="29"/>
      <c r="E106" s="1"/>
      <c r="F106" s="1"/>
      <c r="G106" s="1"/>
      <c r="H106" s="30"/>
      <c r="I106" s="30"/>
    </row>
    <row r="107" spans="1:9" ht="15.75" thickBot="1" x14ac:dyDescent="0.3">
      <c r="A107" s="28"/>
      <c r="B107" s="31"/>
      <c r="C107" s="31"/>
      <c r="D107" s="32"/>
      <c r="E107" s="31"/>
      <c r="F107" s="31"/>
      <c r="G107" s="31" t="s">
        <v>32</v>
      </c>
      <c r="H107" s="4">
        <v>-28.89</v>
      </c>
      <c r="I107" s="4">
        <v>28.89</v>
      </c>
    </row>
    <row r="108" spans="1:9" x14ac:dyDescent="0.25">
      <c r="A108" s="31" t="s">
        <v>44</v>
      </c>
      <c r="B108" s="31"/>
      <c r="C108" s="31"/>
      <c r="D108" s="32"/>
      <c r="E108" s="31"/>
      <c r="F108" s="31"/>
      <c r="G108" s="31"/>
      <c r="H108" s="2">
        <f>ROUND(SUM(H106:H107),5)</f>
        <v>-28.89</v>
      </c>
      <c r="I108" s="2">
        <f>ROUND(SUM(I106:I107),5)</f>
        <v>28.89</v>
      </c>
    </row>
    <row r="109" spans="1:9" x14ac:dyDescent="0.25">
      <c r="A109" s="1" t="s">
        <v>154</v>
      </c>
      <c r="B109" s="1"/>
      <c r="C109" s="1"/>
      <c r="D109" s="29"/>
      <c r="E109" s="1"/>
      <c r="F109" s="1"/>
      <c r="G109" s="1"/>
      <c r="H109" s="30"/>
      <c r="I109" s="30"/>
    </row>
    <row r="110" spans="1:9" x14ac:dyDescent="0.25">
      <c r="A110" s="28"/>
      <c r="B110" s="1" t="s">
        <v>103</v>
      </c>
      <c r="C110" s="1" t="s">
        <v>112</v>
      </c>
      <c r="D110" s="29">
        <v>46099</v>
      </c>
      <c r="E110" s="1" t="s">
        <v>99</v>
      </c>
      <c r="F110" s="1"/>
      <c r="G110" s="1" t="s">
        <v>128</v>
      </c>
      <c r="H110" s="30"/>
      <c r="I110" s="30">
        <v>-4292</v>
      </c>
    </row>
    <row r="111" spans="1:9" x14ac:dyDescent="0.25">
      <c r="A111" s="1" t="s">
        <v>154</v>
      </c>
      <c r="B111" s="1"/>
      <c r="C111" s="1"/>
      <c r="D111" s="29"/>
      <c r="E111" s="1"/>
      <c r="F111" s="1"/>
      <c r="G111" s="1"/>
      <c r="H111" s="30"/>
      <c r="I111" s="30"/>
    </row>
    <row r="112" spans="1:9" ht="15.75" thickBot="1" x14ac:dyDescent="0.3">
      <c r="A112" s="28"/>
      <c r="B112" s="31" t="s">
        <v>104</v>
      </c>
      <c r="C112" s="31" t="s">
        <v>162</v>
      </c>
      <c r="D112" s="32">
        <v>46078</v>
      </c>
      <c r="E112" s="31"/>
      <c r="F112" s="31"/>
      <c r="G112" s="31" t="s">
        <v>27</v>
      </c>
      <c r="H112" s="4">
        <v>-4292</v>
      </c>
      <c r="I112" s="4">
        <v>8585</v>
      </c>
    </row>
    <row r="113" spans="1:9" x14ac:dyDescent="0.25">
      <c r="A113" s="31" t="s">
        <v>44</v>
      </c>
      <c r="B113" s="31"/>
      <c r="C113" s="31"/>
      <c r="D113" s="32"/>
      <c r="E113" s="31"/>
      <c r="F113" s="31"/>
      <c r="G113" s="31"/>
      <c r="H113" s="2">
        <f>ROUND(SUM(H111:H112),5)</f>
        <v>-4292</v>
      </c>
      <c r="I113" s="2">
        <f>ROUND(SUM(I111:I112),5)</f>
        <v>8585</v>
      </c>
    </row>
    <row r="114" spans="1:9" x14ac:dyDescent="0.25">
      <c r="A114" s="1" t="s">
        <v>154</v>
      </c>
      <c r="B114" s="1"/>
      <c r="C114" s="1"/>
      <c r="D114" s="29"/>
      <c r="E114" s="1"/>
      <c r="F114" s="1"/>
      <c r="G114" s="1"/>
      <c r="H114" s="30"/>
      <c r="I114" s="30"/>
    </row>
    <row r="115" spans="1:9" x14ac:dyDescent="0.25">
      <c r="A115" s="28"/>
      <c r="B115" s="1" t="s">
        <v>105</v>
      </c>
      <c r="C115" s="1" t="s">
        <v>163</v>
      </c>
      <c r="D115" s="29">
        <v>46101</v>
      </c>
      <c r="E115" s="1" t="s">
        <v>191</v>
      </c>
      <c r="F115" s="1"/>
      <c r="G115" s="1" t="s">
        <v>128</v>
      </c>
      <c r="H115" s="30"/>
      <c r="I115" s="30">
        <v>-750</v>
      </c>
    </row>
    <row r="116" spans="1:9" x14ac:dyDescent="0.25">
      <c r="A116" s="1" t="s">
        <v>154</v>
      </c>
      <c r="B116" s="1"/>
      <c r="C116" s="1"/>
      <c r="D116" s="29"/>
      <c r="E116" s="1"/>
      <c r="F116" s="1"/>
      <c r="G116" s="1"/>
      <c r="H116" s="30"/>
      <c r="I116" s="30"/>
    </row>
    <row r="117" spans="1:9" ht="15.75" thickBot="1" x14ac:dyDescent="0.3">
      <c r="A117" s="28"/>
      <c r="B117" s="31"/>
      <c r="C117" s="31"/>
      <c r="D117" s="32"/>
      <c r="E117" s="31"/>
      <c r="F117" s="31"/>
      <c r="G117" s="31" t="s">
        <v>26</v>
      </c>
      <c r="H117" s="4">
        <v>-750</v>
      </c>
      <c r="I117" s="4">
        <v>750</v>
      </c>
    </row>
    <row r="118" spans="1:9" x14ac:dyDescent="0.25">
      <c r="A118" s="31" t="s">
        <v>44</v>
      </c>
      <c r="B118" s="31"/>
      <c r="C118" s="31"/>
      <c r="D118" s="32"/>
      <c r="E118" s="31"/>
      <c r="F118" s="31"/>
      <c r="G118" s="31"/>
      <c r="H118" s="2">
        <f>ROUND(SUM(H116:H117),5)</f>
        <v>-750</v>
      </c>
      <c r="I118" s="2">
        <f>ROUND(SUM(I116:I117),5)</f>
        <v>750</v>
      </c>
    </row>
    <row r="119" spans="1:9" x14ac:dyDescent="0.25">
      <c r="A119" s="1" t="s">
        <v>154</v>
      </c>
      <c r="B119" s="1"/>
      <c r="C119" s="1"/>
      <c r="D119" s="29"/>
      <c r="E119" s="1"/>
      <c r="F119" s="1"/>
      <c r="G119" s="1"/>
      <c r="H119" s="30"/>
      <c r="I119" s="30"/>
    </row>
    <row r="120" spans="1:9" x14ac:dyDescent="0.25">
      <c r="A120" s="28"/>
      <c r="B120" s="1" t="s">
        <v>103</v>
      </c>
      <c r="C120" s="1" t="s">
        <v>124</v>
      </c>
      <c r="D120" s="29">
        <v>46111</v>
      </c>
      <c r="E120" s="1" t="s">
        <v>89</v>
      </c>
      <c r="F120" s="1"/>
      <c r="G120" s="1" t="s">
        <v>128</v>
      </c>
      <c r="H120" s="30"/>
      <c r="I120" s="30">
        <v>-171</v>
      </c>
    </row>
    <row r="121" spans="1:9" x14ac:dyDescent="0.25">
      <c r="A121" s="1" t="s">
        <v>154</v>
      </c>
      <c r="B121" s="1"/>
      <c r="C121" s="1"/>
      <c r="D121" s="29"/>
      <c r="E121" s="1"/>
      <c r="F121" s="1"/>
      <c r="G121" s="1"/>
      <c r="H121" s="30"/>
      <c r="I121" s="30"/>
    </row>
    <row r="122" spans="1:9" ht="15.75" thickBot="1" x14ac:dyDescent="0.3">
      <c r="A122" s="28"/>
      <c r="B122" s="31" t="s">
        <v>104</v>
      </c>
      <c r="C122" s="31"/>
      <c r="D122" s="32">
        <v>46111</v>
      </c>
      <c r="E122" s="31"/>
      <c r="F122" s="31"/>
      <c r="G122" s="31" t="s">
        <v>23</v>
      </c>
      <c r="H122" s="4">
        <v>-171</v>
      </c>
      <c r="I122" s="4">
        <v>171</v>
      </c>
    </row>
    <row r="123" spans="1:9" x14ac:dyDescent="0.25">
      <c r="A123" s="31" t="s">
        <v>44</v>
      </c>
      <c r="B123" s="31"/>
      <c r="C123" s="31"/>
      <c r="D123" s="32"/>
      <c r="E123" s="31"/>
      <c r="F123" s="31"/>
      <c r="G123" s="31"/>
      <c r="H123" s="2">
        <f>ROUND(SUM(H121:H122),5)</f>
        <v>-171</v>
      </c>
      <c r="I123" s="2">
        <f>ROUND(SUM(I121:I122),5)</f>
        <v>171</v>
      </c>
    </row>
    <row r="124" spans="1:9" x14ac:dyDescent="0.25">
      <c r="A124" s="1" t="s">
        <v>154</v>
      </c>
      <c r="B124" s="1"/>
      <c r="C124" s="1"/>
      <c r="D124" s="29"/>
      <c r="E124" s="1"/>
      <c r="F124" s="1"/>
      <c r="G124" s="1"/>
      <c r="H124" s="30"/>
      <c r="I124" s="30"/>
    </row>
    <row r="125" spans="1:9" x14ac:dyDescent="0.25">
      <c r="A125" s="28"/>
      <c r="B125" s="1" t="s">
        <v>103</v>
      </c>
      <c r="C125" s="1" t="s">
        <v>107</v>
      </c>
      <c r="D125" s="29">
        <v>46112</v>
      </c>
      <c r="E125" s="1" t="s">
        <v>97</v>
      </c>
      <c r="F125" s="1"/>
      <c r="G125" s="1" t="s">
        <v>128</v>
      </c>
      <c r="H125" s="30"/>
      <c r="I125" s="30">
        <v>-32471.18</v>
      </c>
    </row>
    <row r="126" spans="1:9" x14ac:dyDescent="0.25">
      <c r="A126" s="1" t="s">
        <v>154</v>
      </c>
      <c r="B126" s="1"/>
      <c r="C126" s="1"/>
      <c r="D126" s="29"/>
      <c r="E126" s="1"/>
      <c r="F126" s="1"/>
      <c r="G126" s="1"/>
      <c r="H126" s="30"/>
      <c r="I126" s="30"/>
    </row>
    <row r="127" spans="1:9" x14ac:dyDescent="0.25">
      <c r="A127" s="31"/>
      <c r="B127" s="31" t="s">
        <v>104</v>
      </c>
      <c r="C127" s="31" t="s">
        <v>164</v>
      </c>
      <c r="D127" s="32">
        <v>45939</v>
      </c>
      <c r="E127" s="31"/>
      <c r="F127" s="31"/>
      <c r="G127" s="31" t="s">
        <v>27</v>
      </c>
      <c r="H127" s="2">
        <v>-16801.8</v>
      </c>
      <c r="I127" s="2">
        <v>16801.8</v>
      </c>
    </row>
    <row r="128" spans="1:9" ht="15.75" thickBot="1" x14ac:dyDescent="0.3">
      <c r="A128" s="31"/>
      <c r="B128" s="31" t="s">
        <v>104</v>
      </c>
      <c r="C128" s="31" t="s">
        <v>165</v>
      </c>
      <c r="D128" s="32">
        <v>45944</v>
      </c>
      <c r="E128" s="31"/>
      <c r="F128" s="31"/>
      <c r="G128" s="31" t="s">
        <v>27</v>
      </c>
      <c r="H128" s="4">
        <v>-15669.38</v>
      </c>
      <c r="I128" s="4">
        <v>15669.38</v>
      </c>
    </row>
    <row r="129" spans="1:9" x14ac:dyDescent="0.25">
      <c r="A129" s="31" t="s">
        <v>44</v>
      </c>
      <c r="B129" s="31"/>
      <c r="C129" s="31"/>
      <c r="D129" s="32"/>
      <c r="E129" s="31"/>
      <c r="F129" s="31"/>
      <c r="G129" s="31"/>
      <c r="H129" s="2">
        <f>ROUND(SUM(H126:H128),5)</f>
        <v>-32471.18</v>
      </c>
      <c r="I129" s="2">
        <f>ROUND(SUM(I126:I128),5)</f>
        <v>32471.18</v>
      </c>
    </row>
    <row r="130" spans="1:9" x14ac:dyDescent="0.25">
      <c r="A130" s="1" t="s">
        <v>154</v>
      </c>
      <c r="B130" s="1"/>
      <c r="C130" s="1"/>
      <c r="D130" s="29"/>
      <c r="E130" s="1"/>
      <c r="F130" s="1"/>
      <c r="G130" s="1"/>
      <c r="H130" s="30"/>
      <c r="I130" s="30"/>
    </row>
    <row r="131" spans="1:9" x14ac:dyDescent="0.25">
      <c r="A131" s="28"/>
      <c r="B131" s="1" t="s">
        <v>155</v>
      </c>
      <c r="C131" s="1" t="s">
        <v>166</v>
      </c>
      <c r="D131" s="29">
        <v>46091</v>
      </c>
      <c r="E131" s="1" t="s">
        <v>192</v>
      </c>
      <c r="F131" s="1"/>
      <c r="G131" s="1" t="s">
        <v>128</v>
      </c>
      <c r="H131" s="30"/>
      <c r="I131" s="30">
        <v>-186.09</v>
      </c>
    </row>
    <row r="132" spans="1:9" x14ac:dyDescent="0.25">
      <c r="A132" s="1" t="s">
        <v>154</v>
      </c>
      <c r="B132" s="1"/>
      <c r="C132" s="1"/>
      <c r="D132" s="29"/>
      <c r="E132" s="1"/>
      <c r="F132" s="1"/>
      <c r="G132" s="1"/>
      <c r="H132" s="30"/>
      <c r="I132" s="30"/>
    </row>
    <row r="133" spans="1:9" x14ac:dyDescent="0.25">
      <c r="A133" s="31"/>
      <c r="B133" s="31"/>
      <c r="C133" s="31"/>
      <c r="D133" s="32"/>
      <c r="E133" s="31"/>
      <c r="F133" s="31"/>
      <c r="G133" s="31" t="s">
        <v>12</v>
      </c>
      <c r="H133" s="2">
        <v>-201.5</v>
      </c>
      <c r="I133" s="2">
        <v>201.5</v>
      </c>
    </row>
    <row r="134" spans="1:9" x14ac:dyDescent="0.25">
      <c r="A134" s="31"/>
      <c r="B134" s="31"/>
      <c r="C134" s="31"/>
      <c r="D134" s="32"/>
      <c r="E134" s="31"/>
      <c r="F134" s="31"/>
      <c r="G134" s="31" t="s">
        <v>22</v>
      </c>
      <c r="H134" s="2">
        <v>-12.49</v>
      </c>
      <c r="I134" s="2">
        <v>12.49</v>
      </c>
    </row>
    <row r="135" spans="1:9" x14ac:dyDescent="0.25">
      <c r="A135" s="31"/>
      <c r="B135" s="31"/>
      <c r="C135" s="31"/>
      <c r="D135" s="32"/>
      <c r="E135" s="31"/>
      <c r="F135" s="31"/>
      <c r="G135" s="31" t="s">
        <v>215</v>
      </c>
      <c r="H135" s="2">
        <v>12.49</v>
      </c>
      <c r="I135" s="2">
        <v>-12.49</v>
      </c>
    </row>
    <row r="136" spans="1:9" x14ac:dyDescent="0.25">
      <c r="A136" s="31"/>
      <c r="B136" s="31"/>
      <c r="C136" s="31"/>
      <c r="D136" s="32"/>
      <c r="E136" s="31"/>
      <c r="F136" s="31"/>
      <c r="G136" s="31" t="s">
        <v>215</v>
      </c>
      <c r="H136" s="2">
        <v>12.49</v>
      </c>
      <c r="I136" s="2">
        <v>-12.49</v>
      </c>
    </row>
    <row r="137" spans="1:9" x14ac:dyDescent="0.25">
      <c r="A137" s="31"/>
      <c r="B137" s="31"/>
      <c r="C137" s="31"/>
      <c r="D137" s="32"/>
      <c r="E137" s="31"/>
      <c r="F137" s="31"/>
      <c r="G137" s="31" t="s">
        <v>22</v>
      </c>
      <c r="H137" s="2">
        <v>-2.92</v>
      </c>
      <c r="I137" s="2">
        <v>2.92</v>
      </c>
    </row>
    <row r="138" spans="1:9" x14ac:dyDescent="0.25">
      <c r="A138" s="31"/>
      <c r="B138" s="31"/>
      <c r="C138" s="31"/>
      <c r="D138" s="32"/>
      <c r="E138" s="31"/>
      <c r="F138" s="31"/>
      <c r="G138" s="31" t="s">
        <v>215</v>
      </c>
      <c r="H138" s="2">
        <v>2.92</v>
      </c>
      <c r="I138" s="2">
        <v>-2.92</v>
      </c>
    </row>
    <row r="139" spans="1:9" x14ac:dyDescent="0.25">
      <c r="A139" s="31"/>
      <c r="B139" s="31"/>
      <c r="C139" s="31"/>
      <c r="D139" s="32"/>
      <c r="E139" s="31"/>
      <c r="F139" s="31"/>
      <c r="G139" s="31" t="s">
        <v>215</v>
      </c>
      <c r="H139" s="2">
        <v>2.92</v>
      </c>
      <c r="I139" s="2">
        <v>-2.92</v>
      </c>
    </row>
    <row r="140" spans="1:9" x14ac:dyDescent="0.25">
      <c r="A140" s="31"/>
      <c r="B140" s="31"/>
      <c r="C140" s="31"/>
      <c r="D140" s="32"/>
      <c r="E140" s="31"/>
      <c r="F140" s="31"/>
      <c r="G140" s="31" t="s">
        <v>10</v>
      </c>
      <c r="H140" s="2">
        <v>-1.21</v>
      </c>
      <c r="I140" s="2">
        <v>1.21</v>
      </c>
    </row>
    <row r="141" spans="1:9" x14ac:dyDescent="0.25">
      <c r="A141" s="31"/>
      <c r="B141" s="31"/>
      <c r="C141" s="31"/>
      <c r="D141" s="32"/>
      <c r="E141" s="31"/>
      <c r="F141" s="31"/>
      <c r="G141" s="31" t="s">
        <v>215</v>
      </c>
      <c r="H141" s="2">
        <v>1.21</v>
      </c>
      <c r="I141" s="2">
        <v>-1.21</v>
      </c>
    </row>
    <row r="142" spans="1:9" x14ac:dyDescent="0.25">
      <c r="A142" s="31"/>
      <c r="B142" s="31"/>
      <c r="C142" s="31"/>
      <c r="D142" s="32"/>
      <c r="E142" s="31"/>
      <c r="F142" s="31"/>
      <c r="G142" s="31" t="s">
        <v>10</v>
      </c>
      <c r="H142" s="2">
        <v>-5.44</v>
      </c>
      <c r="I142" s="2">
        <v>5.44</v>
      </c>
    </row>
    <row r="143" spans="1:9" ht="15.75" thickBot="1" x14ac:dyDescent="0.3">
      <c r="A143" s="31"/>
      <c r="B143" s="31"/>
      <c r="C143" s="31"/>
      <c r="D143" s="32"/>
      <c r="E143" s="31"/>
      <c r="F143" s="31"/>
      <c r="G143" s="31" t="s">
        <v>215</v>
      </c>
      <c r="H143" s="4">
        <v>5.44</v>
      </c>
      <c r="I143" s="4">
        <v>-5.44</v>
      </c>
    </row>
    <row r="144" spans="1:9" x14ac:dyDescent="0.25">
      <c r="A144" s="31" t="s">
        <v>44</v>
      </c>
      <c r="B144" s="31"/>
      <c r="C144" s="31"/>
      <c r="D144" s="32"/>
      <c r="E144" s="31"/>
      <c r="F144" s="31"/>
      <c r="G144" s="31"/>
      <c r="H144" s="2">
        <f>ROUND(SUM(H132:H143),5)</f>
        <v>-186.09</v>
      </c>
      <c r="I144" s="2">
        <f>ROUND(SUM(I132:I143),5)</f>
        <v>186.09</v>
      </c>
    </row>
    <row r="145" spans="1:9" x14ac:dyDescent="0.25">
      <c r="A145" s="1" t="s">
        <v>154</v>
      </c>
      <c r="B145" s="1"/>
      <c r="C145" s="1"/>
      <c r="D145" s="29"/>
      <c r="E145" s="1"/>
      <c r="F145" s="1"/>
      <c r="G145" s="1"/>
      <c r="H145" s="30"/>
      <c r="I145" s="30"/>
    </row>
    <row r="146" spans="1:9" x14ac:dyDescent="0.25">
      <c r="A146" s="28"/>
      <c r="B146" s="1" t="s">
        <v>155</v>
      </c>
      <c r="C146" s="1" t="s">
        <v>167</v>
      </c>
      <c r="D146" s="29">
        <v>46091</v>
      </c>
      <c r="E146" s="1" t="s">
        <v>193</v>
      </c>
      <c r="F146" s="1"/>
      <c r="G146" s="1" t="s">
        <v>128</v>
      </c>
      <c r="H146" s="30"/>
      <c r="I146" s="30">
        <v>-715.33</v>
      </c>
    </row>
    <row r="147" spans="1:9" x14ac:dyDescent="0.25">
      <c r="A147" s="1" t="s">
        <v>154</v>
      </c>
      <c r="B147" s="1"/>
      <c r="C147" s="1"/>
      <c r="D147" s="29"/>
      <c r="E147" s="1"/>
      <c r="F147" s="1"/>
      <c r="G147" s="1"/>
      <c r="H147" s="30"/>
      <c r="I147" s="30"/>
    </row>
    <row r="148" spans="1:9" x14ac:dyDescent="0.25">
      <c r="A148" s="31"/>
      <c r="B148" s="31"/>
      <c r="C148" s="31"/>
      <c r="D148" s="32"/>
      <c r="E148" s="31"/>
      <c r="F148" s="31"/>
      <c r="G148" s="31" t="s">
        <v>12</v>
      </c>
      <c r="H148" s="2">
        <v>-793</v>
      </c>
      <c r="I148" s="2">
        <v>793</v>
      </c>
    </row>
    <row r="149" spans="1:9" x14ac:dyDescent="0.25">
      <c r="A149" s="31"/>
      <c r="B149" s="31"/>
      <c r="C149" s="31"/>
      <c r="D149" s="32"/>
      <c r="E149" s="31"/>
      <c r="F149" s="31"/>
      <c r="G149" s="31" t="s">
        <v>215</v>
      </c>
      <c r="H149" s="2">
        <v>17</v>
      </c>
      <c r="I149" s="2">
        <v>-17</v>
      </c>
    </row>
    <row r="150" spans="1:9" x14ac:dyDescent="0.25">
      <c r="A150" s="31"/>
      <c r="B150" s="31"/>
      <c r="C150" s="31"/>
      <c r="D150" s="32"/>
      <c r="E150" s="31"/>
      <c r="F150" s="31"/>
      <c r="G150" s="31" t="s">
        <v>22</v>
      </c>
      <c r="H150" s="2">
        <v>-49.17</v>
      </c>
      <c r="I150" s="2">
        <v>49.17</v>
      </c>
    </row>
    <row r="151" spans="1:9" x14ac:dyDescent="0.25">
      <c r="A151" s="31"/>
      <c r="B151" s="31"/>
      <c r="C151" s="31"/>
      <c r="D151" s="32"/>
      <c r="E151" s="31"/>
      <c r="F151" s="31"/>
      <c r="G151" s="31" t="s">
        <v>215</v>
      </c>
      <c r="H151" s="2">
        <v>49.17</v>
      </c>
      <c r="I151" s="2">
        <v>-49.17</v>
      </c>
    </row>
    <row r="152" spans="1:9" x14ac:dyDescent="0.25">
      <c r="A152" s="31"/>
      <c r="B152" s="31"/>
      <c r="C152" s="31"/>
      <c r="D152" s="32"/>
      <c r="E152" s="31"/>
      <c r="F152" s="31"/>
      <c r="G152" s="31" t="s">
        <v>215</v>
      </c>
      <c r="H152" s="2">
        <v>49.17</v>
      </c>
      <c r="I152" s="2">
        <v>-49.17</v>
      </c>
    </row>
    <row r="153" spans="1:9" x14ac:dyDescent="0.25">
      <c r="A153" s="31"/>
      <c r="B153" s="31"/>
      <c r="C153" s="31"/>
      <c r="D153" s="32"/>
      <c r="E153" s="31"/>
      <c r="F153" s="31"/>
      <c r="G153" s="31" t="s">
        <v>22</v>
      </c>
      <c r="H153" s="2">
        <v>-11.5</v>
      </c>
      <c r="I153" s="2">
        <v>11.5</v>
      </c>
    </row>
    <row r="154" spans="1:9" x14ac:dyDescent="0.25">
      <c r="A154" s="31"/>
      <c r="B154" s="31"/>
      <c r="C154" s="31"/>
      <c r="D154" s="32"/>
      <c r="E154" s="31"/>
      <c r="F154" s="31"/>
      <c r="G154" s="31" t="s">
        <v>215</v>
      </c>
      <c r="H154" s="2">
        <v>11.5</v>
      </c>
      <c r="I154" s="2">
        <v>-11.5</v>
      </c>
    </row>
    <row r="155" spans="1:9" x14ac:dyDescent="0.25">
      <c r="A155" s="31"/>
      <c r="B155" s="31"/>
      <c r="C155" s="31"/>
      <c r="D155" s="32"/>
      <c r="E155" s="31"/>
      <c r="F155" s="31"/>
      <c r="G155" s="31" t="s">
        <v>215</v>
      </c>
      <c r="H155" s="2">
        <v>11.5</v>
      </c>
      <c r="I155" s="2">
        <v>-11.5</v>
      </c>
    </row>
    <row r="156" spans="1:9" x14ac:dyDescent="0.25">
      <c r="A156" s="31"/>
      <c r="B156" s="31"/>
      <c r="C156" s="31"/>
      <c r="D156" s="32"/>
      <c r="E156" s="31"/>
      <c r="F156" s="31"/>
      <c r="G156" s="31" t="s">
        <v>10</v>
      </c>
      <c r="H156" s="2">
        <v>-4.76</v>
      </c>
      <c r="I156" s="2">
        <v>4.76</v>
      </c>
    </row>
    <row r="157" spans="1:9" ht="15.75" thickBot="1" x14ac:dyDescent="0.3">
      <c r="A157" s="31"/>
      <c r="B157" s="31"/>
      <c r="C157" s="31"/>
      <c r="D157" s="32"/>
      <c r="E157" s="31"/>
      <c r="F157" s="31"/>
      <c r="G157" s="31" t="s">
        <v>215</v>
      </c>
      <c r="H157" s="4">
        <v>4.76</v>
      </c>
      <c r="I157" s="4">
        <v>-4.76</v>
      </c>
    </row>
    <row r="158" spans="1:9" x14ac:dyDescent="0.25">
      <c r="A158" s="31" t="s">
        <v>44</v>
      </c>
      <c r="B158" s="31"/>
      <c r="C158" s="31"/>
      <c r="D158" s="32"/>
      <c r="E158" s="31"/>
      <c r="F158" s="31"/>
      <c r="G158" s="31"/>
      <c r="H158" s="2">
        <f>ROUND(SUM(H147:H157),5)</f>
        <v>-715.33</v>
      </c>
      <c r="I158" s="2">
        <f>ROUND(SUM(I147:I157),5)</f>
        <v>715.33</v>
      </c>
    </row>
    <row r="159" spans="1:9" x14ac:dyDescent="0.25">
      <c r="A159" s="1" t="s">
        <v>154</v>
      </c>
      <c r="B159" s="1"/>
      <c r="C159" s="1"/>
      <c r="D159" s="29"/>
      <c r="E159" s="1"/>
      <c r="F159" s="1"/>
      <c r="G159" s="1"/>
      <c r="H159" s="30"/>
      <c r="I159" s="30"/>
    </row>
    <row r="160" spans="1:9" x14ac:dyDescent="0.25">
      <c r="A160" s="28"/>
      <c r="B160" s="1" t="s">
        <v>155</v>
      </c>
      <c r="C160" s="1" t="s">
        <v>168</v>
      </c>
      <c r="D160" s="29">
        <v>46091</v>
      </c>
      <c r="E160" s="1" t="s">
        <v>194</v>
      </c>
      <c r="F160" s="1"/>
      <c r="G160" s="1" t="s">
        <v>128</v>
      </c>
      <c r="H160" s="30"/>
      <c r="I160" s="30">
        <v>-186.09</v>
      </c>
    </row>
    <row r="161" spans="1:9" x14ac:dyDescent="0.25">
      <c r="A161" s="1" t="s">
        <v>154</v>
      </c>
      <c r="B161" s="1"/>
      <c r="C161" s="1"/>
      <c r="D161" s="29"/>
      <c r="E161" s="1"/>
      <c r="F161" s="1"/>
      <c r="G161" s="1"/>
      <c r="H161" s="30"/>
      <c r="I161" s="30"/>
    </row>
    <row r="162" spans="1:9" x14ac:dyDescent="0.25">
      <c r="A162" s="31"/>
      <c r="B162" s="31"/>
      <c r="C162" s="31"/>
      <c r="D162" s="32"/>
      <c r="E162" s="31"/>
      <c r="F162" s="31"/>
      <c r="G162" s="31" t="s">
        <v>12</v>
      </c>
      <c r="H162" s="2">
        <v>-201.5</v>
      </c>
      <c r="I162" s="2">
        <v>201.5</v>
      </c>
    </row>
    <row r="163" spans="1:9" x14ac:dyDescent="0.25">
      <c r="A163" s="31"/>
      <c r="B163" s="31"/>
      <c r="C163" s="31"/>
      <c r="D163" s="32"/>
      <c r="E163" s="31"/>
      <c r="F163" s="31"/>
      <c r="G163" s="31" t="s">
        <v>22</v>
      </c>
      <c r="H163" s="2">
        <v>-12.49</v>
      </c>
      <c r="I163" s="2">
        <v>12.49</v>
      </c>
    </row>
    <row r="164" spans="1:9" x14ac:dyDescent="0.25">
      <c r="A164" s="31"/>
      <c r="B164" s="31"/>
      <c r="C164" s="31"/>
      <c r="D164" s="32"/>
      <c r="E164" s="31"/>
      <c r="F164" s="31"/>
      <c r="G164" s="31" t="s">
        <v>215</v>
      </c>
      <c r="H164" s="2">
        <v>12.49</v>
      </c>
      <c r="I164" s="2">
        <v>-12.49</v>
      </c>
    </row>
    <row r="165" spans="1:9" x14ac:dyDescent="0.25">
      <c r="A165" s="31"/>
      <c r="B165" s="31"/>
      <c r="C165" s="31"/>
      <c r="D165" s="32"/>
      <c r="E165" s="31"/>
      <c r="F165" s="31"/>
      <c r="G165" s="31" t="s">
        <v>215</v>
      </c>
      <c r="H165" s="2">
        <v>12.49</v>
      </c>
      <c r="I165" s="2">
        <v>-12.49</v>
      </c>
    </row>
    <row r="166" spans="1:9" x14ac:dyDescent="0.25">
      <c r="A166" s="31"/>
      <c r="B166" s="31"/>
      <c r="C166" s="31"/>
      <c r="D166" s="32"/>
      <c r="E166" s="31"/>
      <c r="F166" s="31"/>
      <c r="G166" s="31" t="s">
        <v>22</v>
      </c>
      <c r="H166" s="2">
        <v>-2.92</v>
      </c>
      <c r="I166" s="2">
        <v>2.92</v>
      </c>
    </row>
    <row r="167" spans="1:9" x14ac:dyDescent="0.25">
      <c r="A167" s="31"/>
      <c r="B167" s="31"/>
      <c r="C167" s="31"/>
      <c r="D167" s="32"/>
      <c r="E167" s="31"/>
      <c r="F167" s="31"/>
      <c r="G167" s="31" t="s">
        <v>215</v>
      </c>
      <c r="H167" s="2">
        <v>2.92</v>
      </c>
      <c r="I167" s="2">
        <v>-2.92</v>
      </c>
    </row>
    <row r="168" spans="1:9" x14ac:dyDescent="0.25">
      <c r="A168" s="31"/>
      <c r="B168" s="31"/>
      <c r="C168" s="31"/>
      <c r="D168" s="32"/>
      <c r="E168" s="31"/>
      <c r="F168" s="31"/>
      <c r="G168" s="31" t="s">
        <v>215</v>
      </c>
      <c r="H168" s="2">
        <v>2.92</v>
      </c>
      <c r="I168" s="2">
        <v>-2.92</v>
      </c>
    </row>
    <row r="169" spans="1:9" x14ac:dyDescent="0.25">
      <c r="A169" s="31"/>
      <c r="B169" s="31"/>
      <c r="C169" s="31"/>
      <c r="D169" s="32"/>
      <c r="E169" s="31"/>
      <c r="F169" s="31"/>
      <c r="G169" s="31" t="s">
        <v>10</v>
      </c>
      <c r="H169" s="2">
        <v>-1.21</v>
      </c>
      <c r="I169" s="2">
        <v>1.21</v>
      </c>
    </row>
    <row r="170" spans="1:9" x14ac:dyDescent="0.25">
      <c r="A170" s="31"/>
      <c r="B170" s="31"/>
      <c r="C170" s="31"/>
      <c r="D170" s="32"/>
      <c r="E170" s="31"/>
      <c r="F170" s="31"/>
      <c r="G170" s="31" t="s">
        <v>215</v>
      </c>
      <c r="H170" s="2">
        <v>1.21</v>
      </c>
      <c r="I170" s="2">
        <v>-1.21</v>
      </c>
    </row>
    <row r="171" spans="1:9" x14ac:dyDescent="0.25">
      <c r="A171" s="31"/>
      <c r="B171" s="31"/>
      <c r="C171" s="31"/>
      <c r="D171" s="32"/>
      <c r="E171" s="31"/>
      <c r="F171" s="31"/>
      <c r="G171" s="31" t="s">
        <v>10</v>
      </c>
      <c r="H171" s="2">
        <v>-5.44</v>
      </c>
      <c r="I171" s="2">
        <v>5.44</v>
      </c>
    </row>
    <row r="172" spans="1:9" ht="15.75" thickBot="1" x14ac:dyDescent="0.3">
      <c r="A172" s="31"/>
      <c r="B172" s="31"/>
      <c r="C172" s="31"/>
      <c r="D172" s="32"/>
      <c r="E172" s="31"/>
      <c r="F172" s="31"/>
      <c r="G172" s="31" t="s">
        <v>215</v>
      </c>
      <c r="H172" s="4">
        <v>5.44</v>
      </c>
      <c r="I172" s="4">
        <v>-5.44</v>
      </c>
    </row>
    <row r="173" spans="1:9" x14ac:dyDescent="0.25">
      <c r="A173" s="31" t="s">
        <v>44</v>
      </c>
      <c r="B173" s="31"/>
      <c r="C173" s="31"/>
      <c r="D173" s="32"/>
      <c r="E173" s="31"/>
      <c r="F173" s="31"/>
      <c r="G173" s="31"/>
      <c r="H173" s="2">
        <f>ROUND(SUM(H161:H172),5)</f>
        <v>-186.09</v>
      </c>
      <c r="I173" s="2">
        <f>ROUND(SUM(I161:I172),5)</f>
        <v>186.09</v>
      </c>
    </row>
    <row r="174" spans="1:9" x14ac:dyDescent="0.25">
      <c r="A174" s="1" t="s">
        <v>154</v>
      </c>
      <c r="B174" s="1"/>
      <c r="C174" s="1"/>
      <c r="D174" s="29"/>
      <c r="E174" s="1"/>
      <c r="F174" s="1"/>
      <c r="G174" s="1"/>
      <c r="H174" s="30"/>
      <c r="I174" s="30"/>
    </row>
    <row r="175" spans="1:9" x14ac:dyDescent="0.25">
      <c r="A175" s="28"/>
      <c r="B175" s="1" t="s">
        <v>155</v>
      </c>
      <c r="C175" s="1" t="s">
        <v>169</v>
      </c>
      <c r="D175" s="29">
        <v>46091</v>
      </c>
      <c r="E175" s="1" t="s">
        <v>195</v>
      </c>
      <c r="F175" s="1"/>
      <c r="G175" s="1" t="s">
        <v>128</v>
      </c>
      <c r="H175" s="30"/>
      <c r="I175" s="30">
        <v>-642.29</v>
      </c>
    </row>
    <row r="176" spans="1:9" x14ac:dyDescent="0.25">
      <c r="A176" s="1" t="s">
        <v>154</v>
      </c>
      <c r="B176" s="1"/>
      <c r="C176" s="1"/>
      <c r="D176" s="29"/>
      <c r="E176" s="1"/>
      <c r="F176" s="1"/>
      <c r="G176" s="1"/>
      <c r="H176" s="30"/>
      <c r="I176" s="30"/>
    </row>
    <row r="177" spans="1:9" x14ac:dyDescent="0.25">
      <c r="A177" s="31"/>
      <c r="B177" s="31"/>
      <c r="C177" s="31"/>
      <c r="D177" s="32"/>
      <c r="E177" s="31"/>
      <c r="F177" s="31"/>
      <c r="G177" s="31" t="s">
        <v>12</v>
      </c>
      <c r="H177" s="2">
        <v>-705.25</v>
      </c>
      <c r="I177" s="2">
        <v>705.25</v>
      </c>
    </row>
    <row r="178" spans="1:9" x14ac:dyDescent="0.25">
      <c r="A178" s="31"/>
      <c r="B178" s="31"/>
      <c r="C178" s="31"/>
      <c r="D178" s="32"/>
      <c r="E178" s="31"/>
      <c r="F178" s="31"/>
      <c r="G178" s="31" t="s">
        <v>215</v>
      </c>
      <c r="H178" s="2">
        <v>9</v>
      </c>
      <c r="I178" s="2">
        <v>-9</v>
      </c>
    </row>
    <row r="179" spans="1:9" x14ac:dyDescent="0.25">
      <c r="A179" s="31"/>
      <c r="B179" s="31"/>
      <c r="C179" s="31"/>
      <c r="D179" s="32"/>
      <c r="E179" s="31"/>
      <c r="F179" s="31"/>
      <c r="G179" s="31" t="s">
        <v>22</v>
      </c>
      <c r="H179" s="2">
        <v>-43.73</v>
      </c>
      <c r="I179" s="2">
        <v>43.73</v>
      </c>
    </row>
    <row r="180" spans="1:9" x14ac:dyDescent="0.25">
      <c r="A180" s="31"/>
      <c r="B180" s="31"/>
      <c r="C180" s="31"/>
      <c r="D180" s="32"/>
      <c r="E180" s="31"/>
      <c r="F180" s="31"/>
      <c r="G180" s="31" t="s">
        <v>215</v>
      </c>
      <c r="H180" s="2">
        <v>43.73</v>
      </c>
      <c r="I180" s="2">
        <v>-43.73</v>
      </c>
    </row>
    <row r="181" spans="1:9" x14ac:dyDescent="0.25">
      <c r="A181" s="31"/>
      <c r="B181" s="31"/>
      <c r="C181" s="31"/>
      <c r="D181" s="32"/>
      <c r="E181" s="31"/>
      <c r="F181" s="31"/>
      <c r="G181" s="31" t="s">
        <v>215</v>
      </c>
      <c r="H181" s="2">
        <v>43.73</v>
      </c>
      <c r="I181" s="2">
        <v>-43.73</v>
      </c>
    </row>
    <row r="182" spans="1:9" x14ac:dyDescent="0.25">
      <c r="A182" s="31"/>
      <c r="B182" s="31"/>
      <c r="C182" s="31"/>
      <c r="D182" s="32"/>
      <c r="E182" s="31"/>
      <c r="F182" s="31"/>
      <c r="G182" s="31" t="s">
        <v>22</v>
      </c>
      <c r="H182" s="2">
        <v>-10.23</v>
      </c>
      <c r="I182" s="2">
        <v>10.23</v>
      </c>
    </row>
    <row r="183" spans="1:9" x14ac:dyDescent="0.25">
      <c r="A183" s="31"/>
      <c r="B183" s="31"/>
      <c r="C183" s="31"/>
      <c r="D183" s="32"/>
      <c r="E183" s="31"/>
      <c r="F183" s="31"/>
      <c r="G183" s="31" t="s">
        <v>215</v>
      </c>
      <c r="H183" s="2">
        <v>10.23</v>
      </c>
      <c r="I183" s="2">
        <v>-10.23</v>
      </c>
    </row>
    <row r="184" spans="1:9" x14ac:dyDescent="0.25">
      <c r="A184" s="31"/>
      <c r="B184" s="31"/>
      <c r="C184" s="31"/>
      <c r="D184" s="32"/>
      <c r="E184" s="31"/>
      <c r="F184" s="31"/>
      <c r="G184" s="31" t="s">
        <v>215</v>
      </c>
      <c r="H184" s="2">
        <v>10.23</v>
      </c>
      <c r="I184" s="2">
        <v>-10.23</v>
      </c>
    </row>
    <row r="185" spans="1:9" x14ac:dyDescent="0.25">
      <c r="A185" s="31"/>
      <c r="B185" s="31"/>
      <c r="C185" s="31"/>
      <c r="D185" s="32"/>
      <c r="E185" s="31"/>
      <c r="F185" s="31"/>
      <c r="G185" s="31" t="s">
        <v>10</v>
      </c>
      <c r="H185" s="2">
        <v>-4.2300000000000004</v>
      </c>
      <c r="I185" s="2">
        <v>4.2300000000000004</v>
      </c>
    </row>
    <row r="186" spans="1:9" x14ac:dyDescent="0.25">
      <c r="A186" s="31"/>
      <c r="B186" s="31"/>
      <c r="C186" s="31"/>
      <c r="D186" s="32"/>
      <c r="E186" s="31"/>
      <c r="F186" s="31"/>
      <c r="G186" s="31" t="s">
        <v>215</v>
      </c>
      <c r="H186" s="2">
        <v>4.2300000000000004</v>
      </c>
      <c r="I186" s="2">
        <v>-4.2300000000000004</v>
      </c>
    </row>
    <row r="187" spans="1:9" x14ac:dyDescent="0.25">
      <c r="A187" s="31"/>
      <c r="B187" s="31"/>
      <c r="C187" s="31"/>
      <c r="D187" s="32"/>
      <c r="E187" s="31"/>
      <c r="F187" s="31"/>
      <c r="G187" s="31" t="s">
        <v>10</v>
      </c>
      <c r="H187" s="2">
        <v>-19.04</v>
      </c>
      <c r="I187" s="2">
        <v>19.04</v>
      </c>
    </row>
    <row r="188" spans="1:9" ht="15.75" thickBot="1" x14ac:dyDescent="0.3">
      <c r="A188" s="31"/>
      <c r="B188" s="31"/>
      <c r="C188" s="31"/>
      <c r="D188" s="32"/>
      <c r="E188" s="31"/>
      <c r="F188" s="31"/>
      <c r="G188" s="31" t="s">
        <v>215</v>
      </c>
      <c r="H188" s="4">
        <v>19.04</v>
      </c>
      <c r="I188" s="4">
        <v>-19.04</v>
      </c>
    </row>
    <row r="189" spans="1:9" x14ac:dyDescent="0.25">
      <c r="A189" s="31" t="s">
        <v>44</v>
      </c>
      <c r="B189" s="31"/>
      <c r="C189" s="31"/>
      <c r="D189" s="32"/>
      <c r="E189" s="31"/>
      <c r="F189" s="31"/>
      <c r="G189" s="31"/>
      <c r="H189" s="2">
        <f>ROUND(SUM(H176:H188),5)</f>
        <v>-642.29</v>
      </c>
      <c r="I189" s="2">
        <f>ROUND(SUM(I176:I188),5)</f>
        <v>642.29</v>
      </c>
    </row>
    <row r="190" spans="1:9" x14ac:dyDescent="0.25">
      <c r="A190" s="1" t="s">
        <v>154</v>
      </c>
      <c r="B190" s="1"/>
      <c r="C190" s="1"/>
      <c r="D190" s="29"/>
      <c r="E190" s="1"/>
      <c r="F190" s="1"/>
      <c r="G190" s="1"/>
      <c r="H190" s="30"/>
      <c r="I190" s="30"/>
    </row>
    <row r="191" spans="1:9" x14ac:dyDescent="0.25">
      <c r="A191" s="28"/>
      <c r="B191" s="1" t="s">
        <v>155</v>
      </c>
      <c r="C191" s="1" t="s">
        <v>170</v>
      </c>
      <c r="D191" s="29">
        <v>46091</v>
      </c>
      <c r="E191" s="1" t="s">
        <v>196</v>
      </c>
      <c r="F191" s="1"/>
      <c r="G191" s="1" t="s">
        <v>128</v>
      </c>
      <c r="H191" s="30"/>
      <c r="I191" s="30">
        <v>-733.34</v>
      </c>
    </row>
    <row r="192" spans="1:9" x14ac:dyDescent="0.25">
      <c r="A192" s="1" t="s">
        <v>154</v>
      </c>
      <c r="B192" s="1"/>
      <c r="C192" s="1"/>
      <c r="D192" s="29"/>
      <c r="E192" s="1"/>
      <c r="F192" s="1"/>
      <c r="G192" s="1"/>
      <c r="H192" s="30"/>
      <c r="I192" s="30"/>
    </row>
    <row r="193" spans="1:9" x14ac:dyDescent="0.25">
      <c r="A193" s="31"/>
      <c r="B193" s="31"/>
      <c r="C193" s="31"/>
      <c r="D193" s="32"/>
      <c r="E193" s="31"/>
      <c r="F193" s="31"/>
      <c r="G193" s="31" t="s">
        <v>12</v>
      </c>
      <c r="H193" s="2">
        <v>-815.75</v>
      </c>
      <c r="I193" s="2">
        <v>815.75</v>
      </c>
    </row>
    <row r="194" spans="1:9" x14ac:dyDescent="0.25">
      <c r="A194" s="31"/>
      <c r="B194" s="31"/>
      <c r="C194" s="31"/>
      <c r="D194" s="32"/>
      <c r="E194" s="31"/>
      <c r="F194" s="31"/>
      <c r="G194" s="31" t="s">
        <v>215</v>
      </c>
      <c r="H194" s="2">
        <v>20</v>
      </c>
      <c r="I194" s="2">
        <v>-20</v>
      </c>
    </row>
    <row r="195" spans="1:9" x14ac:dyDescent="0.25">
      <c r="A195" s="31"/>
      <c r="B195" s="31"/>
      <c r="C195" s="31"/>
      <c r="D195" s="32"/>
      <c r="E195" s="31"/>
      <c r="F195" s="31"/>
      <c r="G195" s="31" t="s">
        <v>22</v>
      </c>
      <c r="H195" s="2">
        <v>-50.58</v>
      </c>
      <c r="I195" s="2">
        <v>50.58</v>
      </c>
    </row>
    <row r="196" spans="1:9" x14ac:dyDescent="0.25">
      <c r="A196" s="31"/>
      <c r="B196" s="31"/>
      <c r="C196" s="31"/>
      <c r="D196" s="32"/>
      <c r="E196" s="31"/>
      <c r="F196" s="31"/>
      <c r="G196" s="31" t="s">
        <v>215</v>
      </c>
      <c r="H196" s="2">
        <v>50.58</v>
      </c>
      <c r="I196" s="2">
        <v>-50.58</v>
      </c>
    </row>
    <row r="197" spans="1:9" x14ac:dyDescent="0.25">
      <c r="A197" s="31"/>
      <c r="B197" s="31"/>
      <c r="C197" s="31"/>
      <c r="D197" s="32"/>
      <c r="E197" s="31"/>
      <c r="F197" s="31"/>
      <c r="G197" s="31" t="s">
        <v>215</v>
      </c>
      <c r="H197" s="2">
        <v>50.58</v>
      </c>
      <c r="I197" s="2">
        <v>-50.58</v>
      </c>
    </row>
    <row r="198" spans="1:9" x14ac:dyDescent="0.25">
      <c r="A198" s="31"/>
      <c r="B198" s="31"/>
      <c r="C198" s="31"/>
      <c r="D198" s="32"/>
      <c r="E198" s="31"/>
      <c r="F198" s="31"/>
      <c r="G198" s="31" t="s">
        <v>22</v>
      </c>
      <c r="H198" s="2">
        <v>-11.83</v>
      </c>
      <c r="I198" s="2">
        <v>11.83</v>
      </c>
    </row>
    <row r="199" spans="1:9" x14ac:dyDescent="0.25">
      <c r="A199" s="31"/>
      <c r="B199" s="31"/>
      <c r="C199" s="31"/>
      <c r="D199" s="32"/>
      <c r="E199" s="31"/>
      <c r="F199" s="31"/>
      <c r="G199" s="31" t="s">
        <v>215</v>
      </c>
      <c r="H199" s="2">
        <v>11.83</v>
      </c>
      <c r="I199" s="2">
        <v>-11.83</v>
      </c>
    </row>
    <row r="200" spans="1:9" x14ac:dyDescent="0.25">
      <c r="A200" s="31"/>
      <c r="B200" s="31"/>
      <c r="C200" s="31"/>
      <c r="D200" s="32"/>
      <c r="E200" s="31"/>
      <c r="F200" s="31"/>
      <c r="G200" s="31" t="s">
        <v>215</v>
      </c>
      <c r="H200" s="2">
        <v>11.83</v>
      </c>
      <c r="I200" s="2">
        <v>-11.83</v>
      </c>
    </row>
    <row r="201" spans="1:9" x14ac:dyDescent="0.25">
      <c r="A201" s="31"/>
      <c r="B201" s="31"/>
      <c r="C201" s="31"/>
      <c r="D201" s="32"/>
      <c r="E201" s="31"/>
      <c r="F201" s="31"/>
      <c r="G201" s="31" t="s">
        <v>10</v>
      </c>
      <c r="H201" s="2">
        <v>-4.8899999999999997</v>
      </c>
      <c r="I201" s="2">
        <v>4.8899999999999997</v>
      </c>
    </row>
    <row r="202" spans="1:9" x14ac:dyDescent="0.25">
      <c r="A202" s="31"/>
      <c r="B202" s="31"/>
      <c r="C202" s="31"/>
      <c r="D202" s="32"/>
      <c r="E202" s="31"/>
      <c r="F202" s="31"/>
      <c r="G202" s="31" t="s">
        <v>215</v>
      </c>
      <c r="H202" s="2">
        <v>4.8899999999999997</v>
      </c>
      <c r="I202" s="2">
        <v>-4.8899999999999997</v>
      </c>
    </row>
    <row r="203" spans="1:9" x14ac:dyDescent="0.25">
      <c r="A203" s="31"/>
      <c r="B203" s="31"/>
      <c r="C203" s="31"/>
      <c r="D203" s="32"/>
      <c r="E203" s="31"/>
      <c r="F203" s="31"/>
      <c r="G203" s="31" t="s">
        <v>10</v>
      </c>
      <c r="H203" s="2">
        <v>-22.03</v>
      </c>
      <c r="I203" s="2">
        <v>22.03</v>
      </c>
    </row>
    <row r="204" spans="1:9" ht="15.75" thickBot="1" x14ac:dyDescent="0.3">
      <c r="A204" s="31"/>
      <c r="B204" s="31"/>
      <c r="C204" s="31"/>
      <c r="D204" s="32"/>
      <c r="E204" s="31"/>
      <c r="F204" s="31"/>
      <c r="G204" s="31" t="s">
        <v>215</v>
      </c>
      <c r="H204" s="4">
        <v>22.03</v>
      </c>
      <c r="I204" s="4">
        <v>-22.03</v>
      </c>
    </row>
    <row r="205" spans="1:9" x14ac:dyDescent="0.25">
      <c r="A205" s="31" t="s">
        <v>44</v>
      </c>
      <c r="B205" s="31"/>
      <c r="C205" s="31"/>
      <c r="D205" s="32"/>
      <c r="E205" s="31"/>
      <c r="F205" s="31"/>
      <c r="G205" s="31"/>
      <c r="H205" s="2">
        <f>ROUND(SUM(H192:H204),5)</f>
        <v>-733.34</v>
      </c>
      <c r="I205" s="2">
        <f>ROUND(SUM(I192:I204),5)</f>
        <v>733.34</v>
      </c>
    </row>
    <row r="206" spans="1:9" x14ac:dyDescent="0.25">
      <c r="A206" s="1" t="s">
        <v>154</v>
      </c>
      <c r="B206" s="1"/>
      <c r="C206" s="1"/>
      <c r="D206" s="29"/>
      <c r="E206" s="1"/>
      <c r="F206" s="1"/>
      <c r="G206" s="1"/>
      <c r="H206" s="30"/>
      <c r="I206" s="30"/>
    </row>
    <row r="207" spans="1:9" x14ac:dyDescent="0.25">
      <c r="A207" s="28"/>
      <c r="B207" s="1" t="s">
        <v>155</v>
      </c>
      <c r="C207" s="1" t="s">
        <v>171</v>
      </c>
      <c r="D207" s="29">
        <v>46091</v>
      </c>
      <c r="E207" s="1" t="s">
        <v>197</v>
      </c>
      <c r="F207" s="1"/>
      <c r="G207" s="1" t="s">
        <v>128</v>
      </c>
      <c r="H207" s="30"/>
      <c r="I207" s="30">
        <v>-486.32</v>
      </c>
    </row>
    <row r="208" spans="1:9" x14ac:dyDescent="0.25">
      <c r="A208" s="1" t="s">
        <v>154</v>
      </c>
      <c r="B208" s="1"/>
      <c r="C208" s="1"/>
      <c r="D208" s="29"/>
      <c r="E208" s="1"/>
      <c r="F208" s="1"/>
      <c r="G208" s="1"/>
      <c r="H208" s="30"/>
      <c r="I208" s="30"/>
    </row>
    <row r="209" spans="1:9" x14ac:dyDescent="0.25">
      <c r="A209" s="31"/>
      <c r="B209" s="31"/>
      <c r="C209" s="31"/>
      <c r="D209" s="32"/>
      <c r="E209" s="31"/>
      <c r="F209" s="31"/>
      <c r="G209" s="31" t="s">
        <v>12</v>
      </c>
      <c r="H209" s="2">
        <v>-770.25</v>
      </c>
      <c r="I209" s="2">
        <v>770.25</v>
      </c>
    </row>
    <row r="210" spans="1:9" x14ac:dyDescent="0.25">
      <c r="A210" s="31"/>
      <c r="B210" s="31"/>
      <c r="C210" s="31"/>
      <c r="D210" s="32"/>
      <c r="E210" s="31"/>
      <c r="F210" s="31"/>
      <c r="G210" s="31" t="s">
        <v>31</v>
      </c>
      <c r="H210" s="2">
        <v>210</v>
      </c>
      <c r="I210" s="2">
        <v>-210</v>
      </c>
    </row>
    <row r="211" spans="1:9" x14ac:dyDescent="0.25">
      <c r="A211" s="31"/>
      <c r="B211" s="31"/>
      <c r="C211" s="31"/>
      <c r="D211" s="32"/>
      <c r="E211" s="31"/>
      <c r="F211" s="31"/>
      <c r="G211" s="31" t="s">
        <v>215</v>
      </c>
      <c r="H211" s="2">
        <v>15</v>
      </c>
      <c r="I211" s="2">
        <v>-15</v>
      </c>
    </row>
    <row r="212" spans="1:9" x14ac:dyDescent="0.25">
      <c r="A212" s="31"/>
      <c r="B212" s="31"/>
      <c r="C212" s="31"/>
      <c r="D212" s="32"/>
      <c r="E212" s="31"/>
      <c r="F212" s="31"/>
      <c r="G212" s="31" t="s">
        <v>22</v>
      </c>
      <c r="H212" s="2">
        <v>-47.76</v>
      </c>
      <c r="I212" s="2">
        <v>47.76</v>
      </c>
    </row>
    <row r="213" spans="1:9" x14ac:dyDescent="0.25">
      <c r="A213" s="31"/>
      <c r="B213" s="31"/>
      <c r="C213" s="31"/>
      <c r="D213" s="32"/>
      <c r="E213" s="31"/>
      <c r="F213" s="31"/>
      <c r="G213" s="31" t="s">
        <v>215</v>
      </c>
      <c r="H213" s="2">
        <v>47.76</v>
      </c>
      <c r="I213" s="2">
        <v>-47.76</v>
      </c>
    </row>
    <row r="214" spans="1:9" x14ac:dyDescent="0.25">
      <c r="A214" s="31"/>
      <c r="B214" s="31"/>
      <c r="C214" s="31"/>
      <c r="D214" s="32"/>
      <c r="E214" s="31"/>
      <c r="F214" s="31"/>
      <c r="G214" s="31" t="s">
        <v>215</v>
      </c>
      <c r="H214" s="2">
        <v>47.76</v>
      </c>
      <c r="I214" s="2">
        <v>-47.76</v>
      </c>
    </row>
    <row r="215" spans="1:9" x14ac:dyDescent="0.25">
      <c r="A215" s="31"/>
      <c r="B215" s="31"/>
      <c r="C215" s="31"/>
      <c r="D215" s="32"/>
      <c r="E215" s="31"/>
      <c r="F215" s="31"/>
      <c r="G215" s="31" t="s">
        <v>22</v>
      </c>
      <c r="H215" s="2">
        <v>-11.17</v>
      </c>
      <c r="I215" s="2">
        <v>11.17</v>
      </c>
    </row>
    <row r="216" spans="1:9" x14ac:dyDescent="0.25">
      <c r="A216" s="31"/>
      <c r="B216" s="31"/>
      <c r="C216" s="31"/>
      <c r="D216" s="32"/>
      <c r="E216" s="31"/>
      <c r="F216" s="31"/>
      <c r="G216" s="31" t="s">
        <v>215</v>
      </c>
      <c r="H216" s="2">
        <v>11.17</v>
      </c>
      <c r="I216" s="2">
        <v>-11.17</v>
      </c>
    </row>
    <row r="217" spans="1:9" x14ac:dyDescent="0.25">
      <c r="A217" s="31"/>
      <c r="B217" s="31"/>
      <c r="C217" s="31"/>
      <c r="D217" s="32"/>
      <c r="E217" s="31"/>
      <c r="F217" s="31"/>
      <c r="G217" s="31" t="s">
        <v>215</v>
      </c>
      <c r="H217" s="2">
        <v>11.17</v>
      </c>
      <c r="I217" s="2">
        <v>-11.17</v>
      </c>
    </row>
    <row r="218" spans="1:9" x14ac:dyDescent="0.25">
      <c r="A218" s="31"/>
      <c r="B218" s="31"/>
      <c r="C218" s="31"/>
      <c r="D218" s="32"/>
      <c r="E218" s="31"/>
      <c r="F218" s="31"/>
      <c r="G218" s="31" t="s">
        <v>10</v>
      </c>
      <c r="H218" s="2">
        <v>-4.62</v>
      </c>
      <c r="I218" s="2">
        <v>4.62</v>
      </c>
    </row>
    <row r="219" spans="1:9" x14ac:dyDescent="0.25">
      <c r="A219" s="31"/>
      <c r="B219" s="31"/>
      <c r="C219" s="31"/>
      <c r="D219" s="32"/>
      <c r="E219" s="31"/>
      <c r="F219" s="31"/>
      <c r="G219" s="31" t="s">
        <v>215</v>
      </c>
      <c r="H219" s="2">
        <v>4.62</v>
      </c>
      <c r="I219" s="2">
        <v>-4.62</v>
      </c>
    </row>
    <row r="220" spans="1:9" x14ac:dyDescent="0.25">
      <c r="A220" s="31"/>
      <c r="B220" s="31"/>
      <c r="C220" s="31"/>
      <c r="D220" s="32"/>
      <c r="E220" s="31"/>
      <c r="F220" s="31"/>
      <c r="G220" s="31" t="s">
        <v>10</v>
      </c>
      <c r="H220" s="2">
        <v>-20.8</v>
      </c>
      <c r="I220" s="2">
        <v>20.8</v>
      </c>
    </row>
    <row r="221" spans="1:9" ht="15.75" thickBot="1" x14ac:dyDescent="0.3">
      <c r="A221" s="31"/>
      <c r="B221" s="31"/>
      <c r="C221" s="31"/>
      <c r="D221" s="32"/>
      <c r="E221" s="31"/>
      <c r="F221" s="31"/>
      <c r="G221" s="31" t="s">
        <v>215</v>
      </c>
      <c r="H221" s="4">
        <v>20.8</v>
      </c>
      <c r="I221" s="4">
        <v>-20.8</v>
      </c>
    </row>
    <row r="222" spans="1:9" x14ac:dyDescent="0.25">
      <c r="A222" s="31" t="s">
        <v>44</v>
      </c>
      <c r="B222" s="31"/>
      <c r="C222" s="31"/>
      <c r="D222" s="32"/>
      <c r="E222" s="31"/>
      <c r="F222" s="31"/>
      <c r="G222" s="31"/>
      <c r="H222" s="2">
        <f>ROUND(SUM(H208:H221),5)</f>
        <v>-486.32</v>
      </c>
      <c r="I222" s="2">
        <f>ROUND(SUM(I208:I221),5)</f>
        <v>486.32</v>
      </c>
    </row>
    <row r="223" spans="1:9" x14ac:dyDescent="0.25">
      <c r="A223" s="1" t="s">
        <v>154</v>
      </c>
      <c r="B223" s="1"/>
      <c r="C223" s="1"/>
      <c r="D223" s="29"/>
      <c r="E223" s="1"/>
      <c r="F223" s="1"/>
      <c r="G223" s="1"/>
      <c r="H223" s="30"/>
      <c r="I223" s="30"/>
    </row>
    <row r="224" spans="1:9" x14ac:dyDescent="0.25">
      <c r="A224" s="28"/>
      <c r="B224" s="1" t="s">
        <v>155</v>
      </c>
      <c r="C224" s="1" t="s">
        <v>172</v>
      </c>
      <c r="D224" s="29">
        <v>46091</v>
      </c>
      <c r="E224" s="1" t="s">
        <v>198</v>
      </c>
      <c r="F224" s="1"/>
      <c r="G224" s="1" t="s">
        <v>128</v>
      </c>
      <c r="H224" s="30"/>
      <c r="I224" s="30">
        <v>-918.44</v>
      </c>
    </row>
    <row r="225" spans="1:9" x14ac:dyDescent="0.25">
      <c r="A225" s="1" t="s">
        <v>154</v>
      </c>
      <c r="B225" s="1"/>
      <c r="C225" s="1"/>
      <c r="D225" s="29"/>
      <c r="E225" s="1"/>
      <c r="F225" s="1"/>
      <c r="G225" s="1"/>
      <c r="H225" s="30"/>
      <c r="I225" s="30"/>
    </row>
    <row r="226" spans="1:9" x14ac:dyDescent="0.25">
      <c r="A226" s="31"/>
      <c r="B226" s="31"/>
      <c r="C226" s="31"/>
      <c r="D226" s="32"/>
      <c r="E226" s="31"/>
      <c r="F226" s="31"/>
      <c r="G226" s="31" t="s">
        <v>15</v>
      </c>
      <c r="H226" s="2">
        <v>-1040</v>
      </c>
      <c r="I226" s="2">
        <v>1040</v>
      </c>
    </row>
    <row r="227" spans="1:9" x14ac:dyDescent="0.25">
      <c r="A227" s="31"/>
      <c r="B227" s="31"/>
      <c r="C227" s="31"/>
      <c r="D227" s="32"/>
      <c r="E227" s="31"/>
      <c r="F227" s="31"/>
      <c r="G227" s="31" t="s">
        <v>215</v>
      </c>
      <c r="H227" s="2">
        <v>42</v>
      </c>
      <c r="I227" s="2">
        <v>-42</v>
      </c>
    </row>
    <row r="228" spans="1:9" x14ac:dyDescent="0.25">
      <c r="A228" s="31"/>
      <c r="B228" s="31"/>
      <c r="C228" s="31"/>
      <c r="D228" s="32"/>
      <c r="E228" s="31"/>
      <c r="F228" s="31"/>
      <c r="G228" s="31" t="s">
        <v>22</v>
      </c>
      <c r="H228" s="2">
        <v>-64.48</v>
      </c>
      <c r="I228" s="2">
        <v>64.48</v>
      </c>
    </row>
    <row r="229" spans="1:9" x14ac:dyDescent="0.25">
      <c r="A229" s="31"/>
      <c r="B229" s="31"/>
      <c r="C229" s="31"/>
      <c r="D229" s="32"/>
      <c r="E229" s="31"/>
      <c r="F229" s="31"/>
      <c r="G229" s="31" t="s">
        <v>215</v>
      </c>
      <c r="H229" s="2">
        <v>64.48</v>
      </c>
      <c r="I229" s="2">
        <v>-64.48</v>
      </c>
    </row>
    <row r="230" spans="1:9" x14ac:dyDescent="0.25">
      <c r="A230" s="31"/>
      <c r="B230" s="31"/>
      <c r="C230" s="31"/>
      <c r="D230" s="32"/>
      <c r="E230" s="31"/>
      <c r="F230" s="31"/>
      <c r="G230" s="31" t="s">
        <v>215</v>
      </c>
      <c r="H230" s="2">
        <v>64.48</v>
      </c>
      <c r="I230" s="2">
        <v>-64.48</v>
      </c>
    </row>
    <row r="231" spans="1:9" x14ac:dyDescent="0.25">
      <c r="A231" s="31"/>
      <c r="B231" s="31"/>
      <c r="C231" s="31"/>
      <c r="D231" s="32"/>
      <c r="E231" s="31"/>
      <c r="F231" s="31"/>
      <c r="G231" s="31" t="s">
        <v>22</v>
      </c>
      <c r="H231" s="2">
        <v>-15.08</v>
      </c>
      <c r="I231" s="2">
        <v>15.08</v>
      </c>
    </row>
    <row r="232" spans="1:9" x14ac:dyDescent="0.25">
      <c r="A232" s="31"/>
      <c r="B232" s="31"/>
      <c r="C232" s="31"/>
      <c r="D232" s="32"/>
      <c r="E232" s="31"/>
      <c r="F232" s="31"/>
      <c r="G232" s="31" t="s">
        <v>215</v>
      </c>
      <c r="H232" s="2">
        <v>15.08</v>
      </c>
      <c r="I232" s="2">
        <v>-15.08</v>
      </c>
    </row>
    <row r="233" spans="1:9" x14ac:dyDescent="0.25">
      <c r="A233" s="31"/>
      <c r="B233" s="31"/>
      <c r="C233" s="31"/>
      <c r="D233" s="32"/>
      <c r="E233" s="31"/>
      <c r="F233" s="31"/>
      <c r="G233" s="31" t="s">
        <v>215</v>
      </c>
      <c r="H233" s="2">
        <v>15.08</v>
      </c>
      <c r="I233" s="2">
        <v>-15.08</v>
      </c>
    </row>
    <row r="234" spans="1:9" x14ac:dyDescent="0.25">
      <c r="A234" s="31"/>
      <c r="B234" s="31"/>
      <c r="C234" s="31"/>
      <c r="D234" s="32"/>
      <c r="E234" s="31"/>
      <c r="F234" s="31"/>
      <c r="G234" s="31" t="s">
        <v>10</v>
      </c>
      <c r="H234" s="2">
        <v>-6.24</v>
      </c>
      <c r="I234" s="2">
        <v>6.24</v>
      </c>
    </row>
    <row r="235" spans="1:9" x14ac:dyDescent="0.25">
      <c r="A235" s="31"/>
      <c r="B235" s="31"/>
      <c r="C235" s="31"/>
      <c r="D235" s="32"/>
      <c r="E235" s="31"/>
      <c r="F235" s="31"/>
      <c r="G235" s="31" t="s">
        <v>215</v>
      </c>
      <c r="H235" s="2">
        <v>6.24</v>
      </c>
      <c r="I235" s="2">
        <v>-6.24</v>
      </c>
    </row>
    <row r="236" spans="1:9" x14ac:dyDescent="0.25">
      <c r="A236" s="31"/>
      <c r="B236" s="31"/>
      <c r="C236" s="31"/>
      <c r="D236" s="32"/>
      <c r="E236" s="31"/>
      <c r="F236" s="31"/>
      <c r="G236" s="31" t="s">
        <v>10</v>
      </c>
      <c r="H236" s="2">
        <v>-28.08</v>
      </c>
      <c r="I236" s="2">
        <v>28.08</v>
      </c>
    </row>
    <row r="237" spans="1:9" ht="15.75" thickBot="1" x14ac:dyDescent="0.3">
      <c r="A237" s="31"/>
      <c r="B237" s="31"/>
      <c r="C237" s="31"/>
      <c r="D237" s="32"/>
      <c r="E237" s="31"/>
      <c r="F237" s="31"/>
      <c r="G237" s="31" t="s">
        <v>215</v>
      </c>
      <c r="H237" s="4">
        <v>28.08</v>
      </c>
      <c r="I237" s="4">
        <v>-28.08</v>
      </c>
    </row>
    <row r="238" spans="1:9" x14ac:dyDescent="0.25">
      <c r="A238" s="31" t="s">
        <v>44</v>
      </c>
      <c r="B238" s="31"/>
      <c r="C238" s="31"/>
      <c r="D238" s="32"/>
      <c r="E238" s="31"/>
      <c r="F238" s="31"/>
      <c r="G238" s="31"/>
      <c r="H238" s="2">
        <f>ROUND(SUM(H225:H237),5)</f>
        <v>-918.44</v>
      </c>
      <c r="I238" s="2">
        <f>ROUND(SUM(I225:I237),5)</f>
        <v>918.44</v>
      </c>
    </row>
    <row r="239" spans="1:9" x14ac:dyDescent="0.25">
      <c r="A239" s="1" t="s">
        <v>154</v>
      </c>
      <c r="B239" s="1"/>
      <c r="C239" s="1"/>
      <c r="D239" s="29"/>
      <c r="E239" s="1"/>
      <c r="F239" s="1"/>
      <c r="G239" s="1"/>
      <c r="H239" s="30"/>
      <c r="I239" s="30"/>
    </row>
    <row r="240" spans="1:9" x14ac:dyDescent="0.25">
      <c r="A240" s="28"/>
      <c r="B240" s="1" t="s">
        <v>155</v>
      </c>
      <c r="C240" s="1" t="s">
        <v>173</v>
      </c>
      <c r="D240" s="29">
        <v>46091</v>
      </c>
      <c r="E240" s="1" t="s">
        <v>199</v>
      </c>
      <c r="F240" s="1"/>
      <c r="G240" s="1" t="s">
        <v>128</v>
      </c>
      <c r="H240" s="30"/>
      <c r="I240" s="30">
        <v>-949.44</v>
      </c>
    </row>
    <row r="241" spans="1:9" x14ac:dyDescent="0.25">
      <c r="A241" s="1" t="s">
        <v>154</v>
      </c>
      <c r="B241" s="1"/>
      <c r="C241" s="1"/>
      <c r="D241" s="29"/>
      <c r="E241" s="1"/>
      <c r="F241" s="1"/>
      <c r="G241" s="1"/>
      <c r="H241" s="30"/>
      <c r="I241" s="30"/>
    </row>
    <row r="242" spans="1:9" x14ac:dyDescent="0.25">
      <c r="A242" s="31"/>
      <c r="B242" s="31"/>
      <c r="C242" s="31"/>
      <c r="D242" s="32"/>
      <c r="E242" s="31"/>
      <c r="F242" s="31"/>
      <c r="G242" s="31" t="s">
        <v>15</v>
      </c>
      <c r="H242" s="2">
        <v>-1040</v>
      </c>
      <c r="I242" s="2">
        <v>1040</v>
      </c>
    </row>
    <row r="243" spans="1:9" x14ac:dyDescent="0.25">
      <c r="A243" s="31"/>
      <c r="B243" s="31"/>
      <c r="C243" s="31"/>
      <c r="D243" s="32"/>
      <c r="E243" s="31"/>
      <c r="F243" s="31"/>
      <c r="G243" s="31" t="s">
        <v>215</v>
      </c>
      <c r="H243" s="2">
        <v>11</v>
      </c>
      <c r="I243" s="2">
        <v>-11</v>
      </c>
    </row>
    <row r="244" spans="1:9" x14ac:dyDescent="0.25">
      <c r="A244" s="31"/>
      <c r="B244" s="31"/>
      <c r="C244" s="31"/>
      <c r="D244" s="32"/>
      <c r="E244" s="31"/>
      <c r="F244" s="31"/>
      <c r="G244" s="31" t="s">
        <v>22</v>
      </c>
      <c r="H244" s="2">
        <v>-64.48</v>
      </c>
      <c r="I244" s="2">
        <v>64.48</v>
      </c>
    </row>
    <row r="245" spans="1:9" x14ac:dyDescent="0.25">
      <c r="A245" s="31"/>
      <c r="B245" s="31"/>
      <c r="C245" s="31"/>
      <c r="D245" s="32"/>
      <c r="E245" s="31"/>
      <c r="F245" s="31"/>
      <c r="G245" s="31" t="s">
        <v>215</v>
      </c>
      <c r="H245" s="2">
        <v>64.48</v>
      </c>
      <c r="I245" s="2">
        <v>-64.48</v>
      </c>
    </row>
    <row r="246" spans="1:9" x14ac:dyDescent="0.25">
      <c r="A246" s="31"/>
      <c r="B246" s="31"/>
      <c r="C246" s="31"/>
      <c r="D246" s="32"/>
      <c r="E246" s="31"/>
      <c r="F246" s="31"/>
      <c r="G246" s="31" t="s">
        <v>215</v>
      </c>
      <c r="H246" s="2">
        <v>64.48</v>
      </c>
      <c r="I246" s="2">
        <v>-64.48</v>
      </c>
    </row>
    <row r="247" spans="1:9" x14ac:dyDescent="0.25">
      <c r="A247" s="31"/>
      <c r="B247" s="31"/>
      <c r="C247" s="31"/>
      <c r="D247" s="32"/>
      <c r="E247" s="31"/>
      <c r="F247" s="31"/>
      <c r="G247" s="31" t="s">
        <v>22</v>
      </c>
      <c r="H247" s="2">
        <v>-15.08</v>
      </c>
      <c r="I247" s="2">
        <v>15.08</v>
      </c>
    </row>
    <row r="248" spans="1:9" x14ac:dyDescent="0.25">
      <c r="A248" s="31"/>
      <c r="B248" s="31"/>
      <c r="C248" s="31"/>
      <c r="D248" s="32"/>
      <c r="E248" s="31"/>
      <c r="F248" s="31"/>
      <c r="G248" s="31" t="s">
        <v>215</v>
      </c>
      <c r="H248" s="2">
        <v>15.08</v>
      </c>
      <c r="I248" s="2">
        <v>-15.08</v>
      </c>
    </row>
    <row r="249" spans="1:9" x14ac:dyDescent="0.25">
      <c r="A249" s="31"/>
      <c r="B249" s="31"/>
      <c r="C249" s="31"/>
      <c r="D249" s="32"/>
      <c r="E249" s="31"/>
      <c r="F249" s="31"/>
      <c r="G249" s="31" t="s">
        <v>215</v>
      </c>
      <c r="H249" s="2">
        <v>15.08</v>
      </c>
      <c r="I249" s="2">
        <v>-15.08</v>
      </c>
    </row>
    <row r="250" spans="1:9" x14ac:dyDescent="0.25">
      <c r="A250" s="31"/>
      <c r="B250" s="31"/>
      <c r="C250" s="31"/>
      <c r="D250" s="32"/>
      <c r="E250" s="31"/>
      <c r="F250" s="31"/>
      <c r="G250" s="31" t="s">
        <v>10</v>
      </c>
      <c r="H250" s="2">
        <v>-6.24</v>
      </c>
      <c r="I250" s="2">
        <v>6.24</v>
      </c>
    </row>
    <row r="251" spans="1:9" x14ac:dyDescent="0.25">
      <c r="A251" s="31"/>
      <c r="B251" s="31"/>
      <c r="C251" s="31"/>
      <c r="D251" s="32"/>
      <c r="E251" s="31"/>
      <c r="F251" s="31"/>
      <c r="G251" s="31" t="s">
        <v>215</v>
      </c>
      <c r="H251" s="2">
        <v>6.24</v>
      </c>
      <c r="I251" s="2">
        <v>-6.24</v>
      </c>
    </row>
    <row r="252" spans="1:9" x14ac:dyDescent="0.25">
      <c r="A252" s="31"/>
      <c r="B252" s="31"/>
      <c r="C252" s="31"/>
      <c r="D252" s="32"/>
      <c r="E252" s="31"/>
      <c r="F252" s="31"/>
      <c r="G252" s="31" t="s">
        <v>10</v>
      </c>
      <c r="H252" s="2">
        <v>-28.08</v>
      </c>
      <c r="I252" s="2">
        <v>28.08</v>
      </c>
    </row>
    <row r="253" spans="1:9" ht="15.75" thickBot="1" x14ac:dyDescent="0.3">
      <c r="A253" s="31"/>
      <c r="B253" s="31"/>
      <c r="C253" s="31"/>
      <c r="D253" s="32"/>
      <c r="E253" s="31"/>
      <c r="F253" s="31"/>
      <c r="G253" s="31" t="s">
        <v>215</v>
      </c>
      <c r="H253" s="4">
        <v>28.08</v>
      </c>
      <c r="I253" s="4">
        <v>-28.08</v>
      </c>
    </row>
    <row r="254" spans="1:9" x14ac:dyDescent="0.25">
      <c r="A254" s="31" t="s">
        <v>44</v>
      </c>
      <c r="B254" s="31"/>
      <c r="C254" s="31"/>
      <c r="D254" s="32"/>
      <c r="E254" s="31"/>
      <c r="F254" s="31"/>
      <c r="G254" s="31"/>
      <c r="H254" s="2">
        <f>ROUND(SUM(H241:H253),5)</f>
        <v>-949.44</v>
      </c>
      <c r="I254" s="2">
        <f>ROUND(SUM(I241:I253),5)</f>
        <v>949.44</v>
      </c>
    </row>
    <row r="255" spans="1:9" x14ac:dyDescent="0.25">
      <c r="A255" s="1" t="s">
        <v>154</v>
      </c>
      <c r="B255" s="1"/>
      <c r="C255" s="1"/>
      <c r="D255" s="29"/>
      <c r="E255" s="1"/>
      <c r="F255" s="1"/>
      <c r="G255" s="1"/>
      <c r="H255" s="30"/>
      <c r="I255" s="30"/>
    </row>
    <row r="256" spans="1:9" x14ac:dyDescent="0.25">
      <c r="A256" s="28"/>
      <c r="B256" s="1" t="s">
        <v>155</v>
      </c>
      <c r="C256" s="1" t="s">
        <v>174</v>
      </c>
      <c r="D256" s="29">
        <v>46091</v>
      </c>
      <c r="E256" s="1" t="s">
        <v>200</v>
      </c>
      <c r="F256" s="1"/>
      <c r="G256" s="1" t="s">
        <v>128</v>
      </c>
      <c r="H256" s="30"/>
      <c r="I256" s="30">
        <v>-186.09</v>
      </c>
    </row>
    <row r="257" spans="1:9" x14ac:dyDescent="0.25">
      <c r="A257" s="1" t="s">
        <v>154</v>
      </c>
      <c r="B257" s="1"/>
      <c r="C257" s="1"/>
      <c r="D257" s="29"/>
      <c r="E257" s="1"/>
      <c r="F257" s="1"/>
      <c r="G257" s="1"/>
      <c r="H257" s="30"/>
      <c r="I257" s="30"/>
    </row>
    <row r="258" spans="1:9" x14ac:dyDescent="0.25">
      <c r="A258" s="31"/>
      <c r="B258" s="31"/>
      <c r="C258" s="31"/>
      <c r="D258" s="32"/>
      <c r="E258" s="31"/>
      <c r="F258" s="31"/>
      <c r="G258" s="31" t="s">
        <v>12</v>
      </c>
      <c r="H258" s="2">
        <v>-201.5</v>
      </c>
      <c r="I258" s="2">
        <v>201.5</v>
      </c>
    </row>
    <row r="259" spans="1:9" x14ac:dyDescent="0.25">
      <c r="A259" s="31"/>
      <c r="B259" s="31"/>
      <c r="C259" s="31"/>
      <c r="D259" s="32"/>
      <c r="E259" s="31"/>
      <c r="F259" s="31"/>
      <c r="G259" s="31" t="s">
        <v>22</v>
      </c>
      <c r="H259" s="2">
        <v>-12.49</v>
      </c>
      <c r="I259" s="2">
        <v>12.49</v>
      </c>
    </row>
    <row r="260" spans="1:9" x14ac:dyDescent="0.25">
      <c r="A260" s="31"/>
      <c r="B260" s="31"/>
      <c r="C260" s="31"/>
      <c r="D260" s="32"/>
      <c r="E260" s="31"/>
      <c r="F260" s="31"/>
      <c r="G260" s="31" t="s">
        <v>215</v>
      </c>
      <c r="H260" s="2">
        <v>12.49</v>
      </c>
      <c r="I260" s="2">
        <v>-12.49</v>
      </c>
    </row>
    <row r="261" spans="1:9" x14ac:dyDescent="0.25">
      <c r="A261" s="31"/>
      <c r="B261" s="31"/>
      <c r="C261" s="31"/>
      <c r="D261" s="32"/>
      <c r="E261" s="31"/>
      <c r="F261" s="31"/>
      <c r="G261" s="31" t="s">
        <v>215</v>
      </c>
      <c r="H261" s="2">
        <v>12.49</v>
      </c>
      <c r="I261" s="2">
        <v>-12.49</v>
      </c>
    </row>
    <row r="262" spans="1:9" x14ac:dyDescent="0.25">
      <c r="A262" s="31"/>
      <c r="B262" s="31"/>
      <c r="C262" s="31"/>
      <c r="D262" s="32"/>
      <c r="E262" s="31"/>
      <c r="F262" s="31"/>
      <c r="G262" s="31" t="s">
        <v>22</v>
      </c>
      <c r="H262" s="2">
        <v>-2.92</v>
      </c>
      <c r="I262" s="2">
        <v>2.92</v>
      </c>
    </row>
    <row r="263" spans="1:9" x14ac:dyDescent="0.25">
      <c r="A263" s="31"/>
      <c r="B263" s="31"/>
      <c r="C263" s="31"/>
      <c r="D263" s="32"/>
      <c r="E263" s="31"/>
      <c r="F263" s="31"/>
      <c r="G263" s="31" t="s">
        <v>215</v>
      </c>
      <c r="H263" s="2">
        <v>2.92</v>
      </c>
      <c r="I263" s="2">
        <v>-2.92</v>
      </c>
    </row>
    <row r="264" spans="1:9" x14ac:dyDescent="0.25">
      <c r="A264" s="31"/>
      <c r="B264" s="31"/>
      <c r="C264" s="31"/>
      <c r="D264" s="32"/>
      <c r="E264" s="31"/>
      <c r="F264" s="31"/>
      <c r="G264" s="31" t="s">
        <v>215</v>
      </c>
      <c r="H264" s="2">
        <v>2.92</v>
      </c>
      <c r="I264" s="2">
        <v>-2.92</v>
      </c>
    </row>
    <row r="265" spans="1:9" x14ac:dyDescent="0.25">
      <c r="A265" s="31"/>
      <c r="B265" s="31"/>
      <c r="C265" s="31"/>
      <c r="D265" s="32"/>
      <c r="E265" s="31"/>
      <c r="F265" s="31"/>
      <c r="G265" s="31" t="s">
        <v>10</v>
      </c>
      <c r="H265" s="2">
        <v>-1.21</v>
      </c>
      <c r="I265" s="2">
        <v>1.21</v>
      </c>
    </row>
    <row r="266" spans="1:9" x14ac:dyDescent="0.25">
      <c r="A266" s="31"/>
      <c r="B266" s="31"/>
      <c r="C266" s="31"/>
      <c r="D266" s="32"/>
      <c r="E266" s="31"/>
      <c r="F266" s="31"/>
      <c r="G266" s="31" t="s">
        <v>215</v>
      </c>
      <c r="H266" s="2">
        <v>1.21</v>
      </c>
      <c r="I266" s="2">
        <v>-1.21</v>
      </c>
    </row>
    <row r="267" spans="1:9" x14ac:dyDescent="0.25">
      <c r="A267" s="31"/>
      <c r="B267" s="31"/>
      <c r="C267" s="31"/>
      <c r="D267" s="32"/>
      <c r="E267" s="31"/>
      <c r="F267" s="31"/>
      <c r="G267" s="31" t="s">
        <v>10</v>
      </c>
      <c r="H267" s="2">
        <v>-5.44</v>
      </c>
      <c r="I267" s="2">
        <v>5.44</v>
      </c>
    </row>
    <row r="268" spans="1:9" ht="15.75" thickBot="1" x14ac:dyDescent="0.3">
      <c r="A268" s="31"/>
      <c r="B268" s="31"/>
      <c r="C268" s="31"/>
      <c r="D268" s="32"/>
      <c r="E268" s="31"/>
      <c r="F268" s="31"/>
      <c r="G268" s="31" t="s">
        <v>215</v>
      </c>
      <c r="H268" s="4">
        <v>5.44</v>
      </c>
      <c r="I268" s="4">
        <v>-5.44</v>
      </c>
    </row>
    <row r="269" spans="1:9" x14ac:dyDescent="0.25">
      <c r="A269" s="31" t="s">
        <v>44</v>
      </c>
      <c r="B269" s="31"/>
      <c r="C269" s="31"/>
      <c r="D269" s="32"/>
      <c r="E269" s="31"/>
      <c r="F269" s="31"/>
      <c r="G269" s="31"/>
      <c r="H269" s="2">
        <f>ROUND(SUM(H257:H268),5)</f>
        <v>-186.09</v>
      </c>
      <c r="I269" s="2">
        <f>ROUND(SUM(I257:I268),5)</f>
        <v>186.09</v>
      </c>
    </row>
    <row r="270" spans="1:9" x14ac:dyDescent="0.25">
      <c r="A270" s="1" t="s">
        <v>154</v>
      </c>
      <c r="B270" s="1"/>
      <c r="C270" s="1"/>
      <c r="D270" s="29"/>
      <c r="E270" s="1"/>
      <c r="F270" s="1"/>
      <c r="G270" s="1"/>
      <c r="H270" s="30"/>
      <c r="I270" s="30"/>
    </row>
    <row r="271" spans="1:9" x14ac:dyDescent="0.25">
      <c r="A271" s="28"/>
      <c r="B271" s="1" t="s">
        <v>155</v>
      </c>
      <c r="C271" s="1" t="s">
        <v>175</v>
      </c>
      <c r="D271" s="29">
        <v>46091</v>
      </c>
      <c r="E271" s="1" t="s">
        <v>201</v>
      </c>
      <c r="F271" s="1"/>
      <c r="G271" s="1" t="s">
        <v>128</v>
      </c>
      <c r="H271" s="30"/>
      <c r="I271" s="30">
        <v>-156.07</v>
      </c>
    </row>
    <row r="272" spans="1:9" x14ac:dyDescent="0.25">
      <c r="A272" s="1" t="s">
        <v>154</v>
      </c>
      <c r="B272" s="1"/>
      <c r="C272" s="1"/>
      <c r="D272" s="29"/>
      <c r="E272" s="1"/>
      <c r="F272" s="1"/>
      <c r="G272" s="1"/>
      <c r="H272" s="30"/>
      <c r="I272" s="30"/>
    </row>
    <row r="273" spans="1:9" x14ac:dyDescent="0.25">
      <c r="A273" s="31"/>
      <c r="B273" s="31"/>
      <c r="C273" s="31"/>
      <c r="D273" s="32"/>
      <c r="E273" s="31"/>
      <c r="F273" s="31"/>
      <c r="G273" s="31" t="s">
        <v>16</v>
      </c>
      <c r="H273" s="2">
        <v>-169</v>
      </c>
      <c r="I273" s="2">
        <v>169</v>
      </c>
    </row>
    <row r="274" spans="1:9" x14ac:dyDescent="0.25">
      <c r="A274" s="31"/>
      <c r="B274" s="31"/>
      <c r="C274" s="31"/>
      <c r="D274" s="32"/>
      <c r="E274" s="31"/>
      <c r="F274" s="31"/>
      <c r="G274" s="31" t="s">
        <v>22</v>
      </c>
      <c r="H274" s="2">
        <v>-10.48</v>
      </c>
      <c r="I274" s="2">
        <v>10.48</v>
      </c>
    </row>
    <row r="275" spans="1:9" x14ac:dyDescent="0.25">
      <c r="A275" s="31"/>
      <c r="B275" s="31"/>
      <c r="C275" s="31"/>
      <c r="D275" s="32"/>
      <c r="E275" s="31"/>
      <c r="F275" s="31"/>
      <c r="G275" s="31" t="s">
        <v>215</v>
      </c>
      <c r="H275" s="2">
        <v>10.48</v>
      </c>
      <c r="I275" s="2">
        <v>-10.48</v>
      </c>
    </row>
    <row r="276" spans="1:9" x14ac:dyDescent="0.25">
      <c r="A276" s="31"/>
      <c r="B276" s="31"/>
      <c r="C276" s="31"/>
      <c r="D276" s="32"/>
      <c r="E276" s="31"/>
      <c r="F276" s="31"/>
      <c r="G276" s="31" t="s">
        <v>215</v>
      </c>
      <c r="H276" s="2">
        <v>10.48</v>
      </c>
      <c r="I276" s="2">
        <v>-10.48</v>
      </c>
    </row>
    <row r="277" spans="1:9" x14ac:dyDescent="0.25">
      <c r="A277" s="31"/>
      <c r="B277" s="31"/>
      <c r="C277" s="31"/>
      <c r="D277" s="32"/>
      <c r="E277" s="31"/>
      <c r="F277" s="31"/>
      <c r="G277" s="31" t="s">
        <v>22</v>
      </c>
      <c r="H277" s="2">
        <v>-2.4500000000000002</v>
      </c>
      <c r="I277" s="2">
        <v>2.4500000000000002</v>
      </c>
    </row>
    <row r="278" spans="1:9" x14ac:dyDescent="0.25">
      <c r="A278" s="31"/>
      <c r="B278" s="31"/>
      <c r="C278" s="31"/>
      <c r="D278" s="32"/>
      <c r="E278" s="31"/>
      <c r="F278" s="31"/>
      <c r="G278" s="31" t="s">
        <v>215</v>
      </c>
      <c r="H278" s="2">
        <v>2.4500000000000002</v>
      </c>
      <c r="I278" s="2">
        <v>-2.4500000000000002</v>
      </c>
    </row>
    <row r="279" spans="1:9" x14ac:dyDescent="0.25">
      <c r="A279" s="31"/>
      <c r="B279" s="31"/>
      <c r="C279" s="31"/>
      <c r="D279" s="32"/>
      <c r="E279" s="31"/>
      <c r="F279" s="31"/>
      <c r="G279" s="31" t="s">
        <v>215</v>
      </c>
      <c r="H279" s="2">
        <v>2.4500000000000002</v>
      </c>
      <c r="I279" s="2">
        <v>-2.4500000000000002</v>
      </c>
    </row>
    <row r="280" spans="1:9" x14ac:dyDescent="0.25">
      <c r="A280" s="31"/>
      <c r="B280" s="31"/>
      <c r="C280" s="31"/>
      <c r="D280" s="32"/>
      <c r="E280" s="31"/>
      <c r="F280" s="31"/>
      <c r="G280" s="31" t="s">
        <v>10</v>
      </c>
      <c r="H280" s="2">
        <v>-1.01</v>
      </c>
      <c r="I280" s="2">
        <v>1.01</v>
      </c>
    </row>
    <row r="281" spans="1:9" x14ac:dyDescent="0.25">
      <c r="A281" s="31"/>
      <c r="B281" s="31"/>
      <c r="C281" s="31"/>
      <c r="D281" s="32"/>
      <c r="E281" s="31"/>
      <c r="F281" s="31"/>
      <c r="G281" s="31" t="s">
        <v>215</v>
      </c>
      <c r="H281" s="2">
        <v>1.01</v>
      </c>
      <c r="I281" s="2">
        <v>-1.01</v>
      </c>
    </row>
    <row r="282" spans="1:9" x14ac:dyDescent="0.25">
      <c r="A282" s="31"/>
      <c r="B282" s="31"/>
      <c r="C282" s="31"/>
      <c r="D282" s="32"/>
      <c r="E282" s="31"/>
      <c r="F282" s="31"/>
      <c r="G282" s="31" t="s">
        <v>10</v>
      </c>
      <c r="H282" s="2">
        <v>-4.5599999999999996</v>
      </c>
      <c r="I282" s="2">
        <v>4.5599999999999996</v>
      </c>
    </row>
    <row r="283" spans="1:9" ht="15.75" thickBot="1" x14ac:dyDescent="0.3">
      <c r="A283" s="31"/>
      <c r="B283" s="31"/>
      <c r="C283" s="31"/>
      <c r="D283" s="32"/>
      <c r="E283" s="31"/>
      <c r="F283" s="31"/>
      <c r="G283" s="31" t="s">
        <v>215</v>
      </c>
      <c r="H283" s="4">
        <v>4.5599999999999996</v>
      </c>
      <c r="I283" s="4">
        <v>-4.5599999999999996</v>
      </c>
    </row>
    <row r="284" spans="1:9" x14ac:dyDescent="0.25">
      <c r="A284" s="31" t="s">
        <v>44</v>
      </c>
      <c r="B284" s="31"/>
      <c r="C284" s="31"/>
      <c r="D284" s="32"/>
      <c r="E284" s="31"/>
      <c r="F284" s="31"/>
      <c r="G284" s="31"/>
      <c r="H284" s="2">
        <f>ROUND(SUM(H272:H283),5)</f>
        <v>-156.07</v>
      </c>
      <c r="I284" s="2">
        <f>ROUND(SUM(I272:I283),5)</f>
        <v>156.07</v>
      </c>
    </row>
    <row r="285" spans="1:9" x14ac:dyDescent="0.25">
      <c r="A285" s="1" t="s">
        <v>154</v>
      </c>
      <c r="B285" s="1"/>
      <c r="C285" s="1"/>
      <c r="D285" s="29"/>
      <c r="E285" s="1"/>
      <c r="F285" s="1"/>
      <c r="G285" s="1"/>
      <c r="H285" s="30"/>
      <c r="I285" s="30"/>
    </row>
    <row r="286" spans="1:9" x14ac:dyDescent="0.25">
      <c r="A286" s="28"/>
      <c r="B286" s="1" t="s">
        <v>155</v>
      </c>
      <c r="C286" s="1" t="s">
        <v>176</v>
      </c>
      <c r="D286" s="29">
        <v>46091</v>
      </c>
      <c r="E286" s="1" t="s">
        <v>190</v>
      </c>
      <c r="F286" s="1"/>
      <c r="G286" s="1" t="s">
        <v>128</v>
      </c>
      <c r="H286" s="30"/>
      <c r="I286" s="30">
        <v>-901.8</v>
      </c>
    </row>
    <row r="287" spans="1:9" x14ac:dyDescent="0.25">
      <c r="A287" s="1" t="s">
        <v>154</v>
      </c>
      <c r="B287" s="1"/>
      <c r="C287" s="1"/>
      <c r="D287" s="29"/>
      <c r="E287" s="1"/>
      <c r="F287" s="1"/>
      <c r="G287" s="1"/>
      <c r="H287" s="30"/>
      <c r="I287" s="30"/>
    </row>
    <row r="288" spans="1:9" x14ac:dyDescent="0.25">
      <c r="A288" s="31"/>
      <c r="B288" s="31"/>
      <c r="C288" s="31"/>
      <c r="D288" s="32"/>
      <c r="E288" s="31"/>
      <c r="F288" s="31"/>
      <c r="G288" s="31" t="s">
        <v>12</v>
      </c>
      <c r="H288" s="2">
        <v>-976.5</v>
      </c>
      <c r="I288" s="2">
        <v>976.5</v>
      </c>
    </row>
    <row r="289" spans="1:9" x14ac:dyDescent="0.25">
      <c r="A289" s="31"/>
      <c r="B289" s="31"/>
      <c r="C289" s="31"/>
      <c r="D289" s="32"/>
      <c r="E289" s="31"/>
      <c r="F289" s="31"/>
      <c r="G289" s="31" t="s">
        <v>22</v>
      </c>
      <c r="H289" s="2">
        <v>-60.54</v>
      </c>
      <c r="I289" s="2">
        <v>60.54</v>
      </c>
    </row>
    <row r="290" spans="1:9" x14ac:dyDescent="0.25">
      <c r="A290" s="31"/>
      <c r="B290" s="31"/>
      <c r="C290" s="31"/>
      <c r="D290" s="32"/>
      <c r="E290" s="31"/>
      <c r="F290" s="31"/>
      <c r="G290" s="31" t="s">
        <v>215</v>
      </c>
      <c r="H290" s="2">
        <v>60.54</v>
      </c>
      <c r="I290" s="2">
        <v>-60.54</v>
      </c>
    </row>
    <row r="291" spans="1:9" x14ac:dyDescent="0.25">
      <c r="A291" s="31"/>
      <c r="B291" s="31"/>
      <c r="C291" s="31"/>
      <c r="D291" s="32"/>
      <c r="E291" s="31"/>
      <c r="F291" s="31"/>
      <c r="G291" s="31" t="s">
        <v>215</v>
      </c>
      <c r="H291" s="2">
        <v>60.54</v>
      </c>
      <c r="I291" s="2">
        <v>-60.54</v>
      </c>
    </row>
    <row r="292" spans="1:9" x14ac:dyDescent="0.25">
      <c r="A292" s="31"/>
      <c r="B292" s="31"/>
      <c r="C292" s="31"/>
      <c r="D292" s="32"/>
      <c r="E292" s="31"/>
      <c r="F292" s="31"/>
      <c r="G292" s="31" t="s">
        <v>22</v>
      </c>
      <c r="H292" s="2">
        <v>-14.16</v>
      </c>
      <c r="I292" s="2">
        <v>14.16</v>
      </c>
    </row>
    <row r="293" spans="1:9" x14ac:dyDescent="0.25">
      <c r="A293" s="31"/>
      <c r="B293" s="31"/>
      <c r="C293" s="31"/>
      <c r="D293" s="32"/>
      <c r="E293" s="31"/>
      <c r="F293" s="31"/>
      <c r="G293" s="31" t="s">
        <v>215</v>
      </c>
      <c r="H293" s="2">
        <v>14.16</v>
      </c>
      <c r="I293" s="2">
        <v>-14.16</v>
      </c>
    </row>
    <row r="294" spans="1:9" x14ac:dyDescent="0.25">
      <c r="A294" s="31"/>
      <c r="B294" s="31"/>
      <c r="C294" s="31"/>
      <c r="D294" s="32"/>
      <c r="E294" s="31"/>
      <c r="F294" s="31"/>
      <c r="G294" s="31" t="s">
        <v>215</v>
      </c>
      <c r="H294" s="2">
        <v>14.16</v>
      </c>
      <c r="I294" s="2">
        <v>-14.16</v>
      </c>
    </row>
    <row r="295" spans="1:9" x14ac:dyDescent="0.25">
      <c r="A295" s="31"/>
      <c r="B295" s="31"/>
      <c r="C295" s="31"/>
      <c r="D295" s="32"/>
      <c r="E295" s="31"/>
      <c r="F295" s="31"/>
      <c r="G295" s="31" t="s">
        <v>10</v>
      </c>
      <c r="H295" s="2">
        <v>-5.86</v>
      </c>
      <c r="I295" s="2">
        <v>5.86</v>
      </c>
    </row>
    <row r="296" spans="1:9" x14ac:dyDescent="0.25">
      <c r="A296" s="31"/>
      <c r="B296" s="31"/>
      <c r="C296" s="31"/>
      <c r="D296" s="32"/>
      <c r="E296" s="31"/>
      <c r="F296" s="31"/>
      <c r="G296" s="31" t="s">
        <v>215</v>
      </c>
      <c r="H296" s="2">
        <v>5.86</v>
      </c>
      <c r="I296" s="2">
        <v>-5.86</v>
      </c>
    </row>
    <row r="297" spans="1:9" x14ac:dyDescent="0.25">
      <c r="A297" s="31"/>
      <c r="B297" s="31"/>
      <c r="C297" s="31"/>
      <c r="D297" s="32"/>
      <c r="E297" s="31"/>
      <c r="F297" s="31"/>
      <c r="G297" s="31" t="s">
        <v>10</v>
      </c>
      <c r="H297" s="2">
        <v>-26.37</v>
      </c>
      <c r="I297" s="2">
        <v>26.37</v>
      </c>
    </row>
    <row r="298" spans="1:9" ht="15.75" thickBot="1" x14ac:dyDescent="0.3">
      <c r="A298" s="31"/>
      <c r="B298" s="31"/>
      <c r="C298" s="31"/>
      <c r="D298" s="32"/>
      <c r="E298" s="31"/>
      <c r="F298" s="31"/>
      <c r="G298" s="31" t="s">
        <v>215</v>
      </c>
      <c r="H298" s="4">
        <v>26.37</v>
      </c>
      <c r="I298" s="4">
        <v>-26.37</v>
      </c>
    </row>
    <row r="299" spans="1:9" x14ac:dyDescent="0.25">
      <c r="A299" s="31" t="s">
        <v>44</v>
      </c>
      <c r="B299" s="31"/>
      <c r="C299" s="31"/>
      <c r="D299" s="32"/>
      <c r="E299" s="31"/>
      <c r="F299" s="31"/>
      <c r="G299" s="31"/>
      <c r="H299" s="2">
        <f>ROUND(SUM(H287:H298),5)</f>
        <v>-901.8</v>
      </c>
      <c r="I299" s="2">
        <f>ROUND(SUM(I287:I298),5)</f>
        <v>901.8</v>
      </c>
    </row>
    <row r="300" spans="1:9" x14ac:dyDescent="0.25">
      <c r="A300" s="1" t="s">
        <v>154</v>
      </c>
      <c r="B300" s="1"/>
      <c r="C300" s="1"/>
      <c r="D300" s="29"/>
      <c r="E300" s="1"/>
      <c r="F300" s="1"/>
      <c r="G300" s="1"/>
      <c r="H300" s="30"/>
      <c r="I300" s="30"/>
    </row>
    <row r="301" spans="1:9" x14ac:dyDescent="0.25">
      <c r="A301" s="28"/>
      <c r="B301" s="1" t="s">
        <v>155</v>
      </c>
      <c r="C301" s="1" t="s">
        <v>177</v>
      </c>
      <c r="D301" s="29">
        <v>46091</v>
      </c>
      <c r="E301" s="1" t="s">
        <v>202</v>
      </c>
      <c r="F301" s="1"/>
      <c r="G301" s="1" t="s">
        <v>128</v>
      </c>
      <c r="H301" s="30"/>
      <c r="I301" s="30">
        <v>-717.33</v>
      </c>
    </row>
    <row r="302" spans="1:9" x14ac:dyDescent="0.25">
      <c r="A302" s="1" t="s">
        <v>154</v>
      </c>
      <c r="B302" s="1"/>
      <c r="C302" s="1"/>
      <c r="D302" s="29"/>
      <c r="E302" s="1"/>
      <c r="F302" s="1"/>
      <c r="G302" s="1"/>
      <c r="H302" s="30"/>
      <c r="I302" s="30"/>
    </row>
    <row r="303" spans="1:9" x14ac:dyDescent="0.25">
      <c r="A303" s="31"/>
      <c r="B303" s="31"/>
      <c r="C303" s="31"/>
      <c r="D303" s="32"/>
      <c r="E303" s="31"/>
      <c r="F303" s="31"/>
      <c r="G303" s="31" t="s">
        <v>12</v>
      </c>
      <c r="H303" s="2">
        <v>-796.25</v>
      </c>
      <c r="I303" s="2">
        <v>796.25</v>
      </c>
    </row>
    <row r="304" spans="1:9" x14ac:dyDescent="0.25">
      <c r="A304" s="31"/>
      <c r="B304" s="31"/>
      <c r="C304" s="31"/>
      <c r="D304" s="32"/>
      <c r="E304" s="31"/>
      <c r="F304" s="31"/>
      <c r="G304" s="31" t="s">
        <v>215</v>
      </c>
      <c r="H304" s="2">
        <v>18</v>
      </c>
      <c r="I304" s="2">
        <v>-18</v>
      </c>
    </row>
    <row r="305" spans="1:9" x14ac:dyDescent="0.25">
      <c r="A305" s="31"/>
      <c r="B305" s="31"/>
      <c r="C305" s="31"/>
      <c r="D305" s="32"/>
      <c r="E305" s="31"/>
      <c r="F305" s="31"/>
      <c r="G305" s="31" t="s">
        <v>22</v>
      </c>
      <c r="H305" s="2">
        <v>-49.37</v>
      </c>
      <c r="I305" s="2">
        <v>49.37</v>
      </c>
    </row>
    <row r="306" spans="1:9" x14ac:dyDescent="0.25">
      <c r="A306" s="31"/>
      <c r="B306" s="31"/>
      <c r="C306" s="31"/>
      <c r="D306" s="32"/>
      <c r="E306" s="31"/>
      <c r="F306" s="31"/>
      <c r="G306" s="31" t="s">
        <v>215</v>
      </c>
      <c r="H306" s="2">
        <v>49.37</v>
      </c>
      <c r="I306" s="2">
        <v>-49.37</v>
      </c>
    </row>
    <row r="307" spans="1:9" x14ac:dyDescent="0.25">
      <c r="A307" s="31"/>
      <c r="B307" s="31"/>
      <c r="C307" s="31"/>
      <c r="D307" s="32"/>
      <c r="E307" s="31"/>
      <c r="F307" s="31"/>
      <c r="G307" s="31" t="s">
        <v>215</v>
      </c>
      <c r="H307" s="2">
        <v>49.37</v>
      </c>
      <c r="I307" s="2">
        <v>-49.37</v>
      </c>
    </row>
    <row r="308" spans="1:9" x14ac:dyDescent="0.25">
      <c r="A308" s="31"/>
      <c r="B308" s="31"/>
      <c r="C308" s="31"/>
      <c r="D308" s="32"/>
      <c r="E308" s="31"/>
      <c r="F308" s="31"/>
      <c r="G308" s="31" t="s">
        <v>22</v>
      </c>
      <c r="H308" s="2">
        <v>-11.55</v>
      </c>
      <c r="I308" s="2">
        <v>11.55</v>
      </c>
    </row>
    <row r="309" spans="1:9" x14ac:dyDescent="0.25">
      <c r="A309" s="31"/>
      <c r="B309" s="31"/>
      <c r="C309" s="31"/>
      <c r="D309" s="32"/>
      <c r="E309" s="31"/>
      <c r="F309" s="31"/>
      <c r="G309" s="31" t="s">
        <v>215</v>
      </c>
      <c r="H309" s="2">
        <v>11.55</v>
      </c>
      <c r="I309" s="2">
        <v>-11.55</v>
      </c>
    </row>
    <row r="310" spans="1:9" x14ac:dyDescent="0.25">
      <c r="A310" s="31"/>
      <c r="B310" s="31"/>
      <c r="C310" s="31"/>
      <c r="D310" s="32"/>
      <c r="E310" s="31"/>
      <c r="F310" s="31"/>
      <c r="G310" s="31" t="s">
        <v>215</v>
      </c>
      <c r="H310" s="2">
        <v>11.55</v>
      </c>
      <c r="I310" s="2">
        <v>-11.55</v>
      </c>
    </row>
    <row r="311" spans="1:9" x14ac:dyDescent="0.25">
      <c r="A311" s="31"/>
      <c r="B311" s="31"/>
      <c r="C311" s="31"/>
      <c r="D311" s="32"/>
      <c r="E311" s="31"/>
      <c r="F311" s="31"/>
      <c r="G311" s="31" t="s">
        <v>10</v>
      </c>
      <c r="H311" s="2">
        <v>-4.78</v>
      </c>
      <c r="I311" s="2">
        <v>4.78</v>
      </c>
    </row>
    <row r="312" spans="1:9" x14ac:dyDescent="0.25">
      <c r="A312" s="31"/>
      <c r="B312" s="31"/>
      <c r="C312" s="31"/>
      <c r="D312" s="32"/>
      <c r="E312" s="31"/>
      <c r="F312" s="31"/>
      <c r="G312" s="31" t="s">
        <v>215</v>
      </c>
      <c r="H312" s="2">
        <v>4.78</v>
      </c>
      <c r="I312" s="2">
        <v>-4.78</v>
      </c>
    </row>
    <row r="313" spans="1:9" x14ac:dyDescent="0.25">
      <c r="A313" s="31"/>
      <c r="B313" s="31"/>
      <c r="C313" s="31"/>
      <c r="D313" s="32"/>
      <c r="E313" s="31"/>
      <c r="F313" s="31"/>
      <c r="G313" s="31" t="s">
        <v>10</v>
      </c>
      <c r="H313" s="2">
        <v>-21.5</v>
      </c>
      <c r="I313" s="2">
        <v>21.5</v>
      </c>
    </row>
    <row r="314" spans="1:9" ht="15.75" thickBot="1" x14ac:dyDescent="0.3">
      <c r="A314" s="31"/>
      <c r="B314" s="31"/>
      <c r="C314" s="31"/>
      <c r="D314" s="32"/>
      <c r="E314" s="31"/>
      <c r="F314" s="31"/>
      <c r="G314" s="31" t="s">
        <v>215</v>
      </c>
      <c r="H314" s="4">
        <v>21.5</v>
      </c>
      <c r="I314" s="4">
        <v>-21.5</v>
      </c>
    </row>
    <row r="315" spans="1:9" x14ac:dyDescent="0.25">
      <c r="A315" s="31" t="s">
        <v>44</v>
      </c>
      <c r="B315" s="31"/>
      <c r="C315" s="31"/>
      <c r="D315" s="32"/>
      <c r="E315" s="31"/>
      <c r="F315" s="31"/>
      <c r="G315" s="31"/>
      <c r="H315" s="2">
        <f>ROUND(SUM(H302:H314),5)</f>
        <v>-717.33</v>
      </c>
      <c r="I315" s="2">
        <f>ROUND(SUM(I302:I314),5)</f>
        <v>717.33</v>
      </c>
    </row>
    <row r="316" spans="1:9" x14ac:dyDescent="0.25">
      <c r="A316" s="1" t="s">
        <v>154</v>
      </c>
      <c r="B316" s="1"/>
      <c r="C316" s="1"/>
      <c r="D316" s="29"/>
      <c r="E316" s="1"/>
      <c r="F316" s="1"/>
      <c r="G316" s="1"/>
      <c r="H316" s="30"/>
      <c r="I316" s="30"/>
    </row>
    <row r="317" spans="1:9" x14ac:dyDescent="0.25">
      <c r="A317" s="28"/>
      <c r="B317" s="1" t="s">
        <v>155</v>
      </c>
      <c r="C317" s="1" t="s">
        <v>178</v>
      </c>
      <c r="D317" s="29">
        <v>46091</v>
      </c>
      <c r="E317" s="1" t="s">
        <v>203</v>
      </c>
      <c r="F317" s="1"/>
      <c r="G317" s="1" t="s">
        <v>128</v>
      </c>
      <c r="H317" s="30"/>
      <c r="I317" s="30">
        <v>-861.49</v>
      </c>
    </row>
    <row r="318" spans="1:9" x14ac:dyDescent="0.25">
      <c r="A318" s="1" t="s">
        <v>154</v>
      </c>
      <c r="B318" s="1"/>
      <c r="C318" s="1"/>
      <c r="D318" s="29"/>
      <c r="E318" s="1"/>
      <c r="F318" s="1"/>
      <c r="G318" s="1"/>
      <c r="H318" s="30"/>
      <c r="I318" s="30"/>
    </row>
    <row r="319" spans="1:9" x14ac:dyDescent="0.25">
      <c r="A319" s="31"/>
      <c r="B319" s="31"/>
      <c r="C319" s="31"/>
      <c r="D319" s="32"/>
      <c r="E319" s="31"/>
      <c r="F319" s="31"/>
      <c r="G319" s="31" t="s">
        <v>15</v>
      </c>
      <c r="H319" s="2">
        <v>-1064</v>
      </c>
      <c r="I319" s="2">
        <v>1064</v>
      </c>
    </row>
    <row r="320" spans="1:9" x14ac:dyDescent="0.25">
      <c r="A320" s="31"/>
      <c r="B320" s="31"/>
      <c r="C320" s="31"/>
      <c r="D320" s="32"/>
      <c r="E320" s="31"/>
      <c r="F320" s="31"/>
      <c r="G320" s="31" t="s">
        <v>216</v>
      </c>
      <c r="H320" s="2">
        <v>85.12</v>
      </c>
      <c r="I320" s="2">
        <v>-85.12</v>
      </c>
    </row>
    <row r="321" spans="1:9" x14ac:dyDescent="0.25">
      <c r="A321" s="31"/>
      <c r="B321" s="31"/>
      <c r="C321" s="31"/>
      <c r="D321" s="32"/>
      <c r="E321" s="31"/>
      <c r="F321" s="31"/>
      <c r="G321" s="31" t="s">
        <v>13</v>
      </c>
      <c r="H321" s="2">
        <v>-68.95</v>
      </c>
      <c r="I321" s="2">
        <v>68.95</v>
      </c>
    </row>
    <row r="322" spans="1:9" x14ac:dyDescent="0.25">
      <c r="A322" s="31"/>
      <c r="B322" s="31"/>
      <c r="C322" s="31"/>
      <c r="D322" s="32"/>
      <c r="E322" s="31"/>
      <c r="F322" s="31"/>
      <c r="G322" s="31" t="s">
        <v>217</v>
      </c>
      <c r="H322" s="2">
        <v>68.95</v>
      </c>
      <c r="I322" s="2">
        <v>-68.95</v>
      </c>
    </row>
    <row r="323" spans="1:9" x14ac:dyDescent="0.25">
      <c r="A323" s="31"/>
      <c r="B323" s="31"/>
      <c r="C323" s="31"/>
      <c r="D323" s="32"/>
      <c r="E323" s="31"/>
      <c r="F323" s="31"/>
      <c r="G323" s="31" t="s">
        <v>215</v>
      </c>
      <c r="H323" s="2">
        <v>36</v>
      </c>
      <c r="I323" s="2">
        <v>-36</v>
      </c>
    </row>
    <row r="324" spans="1:9" x14ac:dyDescent="0.25">
      <c r="A324" s="31"/>
      <c r="B324" s="31"/>
      <c r="C324" s="31"/>
      <c r="D324" s="32"/>
      <c r="E324" s="31"/>
      <c r="F324" s="31"/>
      <c r="G324" s="31" t="s">
        <v>22</v>
      </c>
      <c r="H324" s="2">
        <v>-65.97</v>
      </c>
      <c r="I324" s="2">
        <v>65.97</v>
      </c>
    </row>
    <row r="325" spans="1:9" x14ac:dyDescent="0.25">
      <c r="A325" s="31"/>
      <c r="B325" s="31"/>
      <c r="C325" s="31"/>
      <c r="D325" s="32"/>
      <c r="E325" s="31"/>
      <c r="F325" s="31"/>
      <c r="G325" s="31" t="s">
        <v>215</v>
      </c>
      <c r="H325" s="2">
        <v>65.97</v>
      </c>
      <c r="I325" s="2">
        <v>-65.97</v>
      </c>
    </row>
    <row r="326" spans="1:9" x14ac:dyDescent="0.25">
      <c r="A326" s="31"/>
      <c r="B326" s="31"/>
      <c r="C326" s="31"/>
      <c r="D326" s="32"/>
      <c r="E326" s="31"/>
      <c r="F326" s="31"/>
      <c r="G326" s="31" t="s">
        <v>215</v>
      </c>
      <c r="H326" s="2">
        <v>65.97</v>
      </c>
      <c r="I326" s="2">
        <v>-65.97</v>
      </c>
    </row>
    <row r="327" spans="1:9" x14ac:dyDescent="0.25">
      <c r="A327" s="31"/>
      <c r="B327" s="31"/>
      <c r="C327" s="31"/>
      <c r="D327" s="32"/>
      <c r="E327" s="31"/>
      <c r="F327" s="31"/>
      <c r="G327" s="31" t="s">
        <v>22</v>
      </c>
      <c r="H327" s="2">
        <v>-15.42</v>
      </c>
      <c r="I327" s="2">
        <v>15.42</v>
      </c>
    </row>
    <row r="328" spans="1:9" x14ac:dyDescent="0.25">
      <c r="A328" s="31"/>
      <c r="B328" s="31"/>
      <c r="C328" s="31"/>
      <c r="D328" s="32"/>
      <c r="E328" s="31"/>
      <c r="F328" s="31"/>
      <c r="G328" s="31" t="s">
        <v>215</v>
      </c>
      <c r="H328" s="2">
        <v>15.42</v>
      </c>
      <c r="I328" s="2">
        <v>-15.42</v>
      </c>
    </row>
    <row r="329" spans="1:9" x14ac:dyDescent="0.25">
      <c r="A329" s="31"/>
      <c r="B329" s="31"/>
      <c r="C329" s="31"/>
      <c r="D329" s="32"/>
      <c r="E329" s="31"/>
      <c r="F329" s="31"/>
      <c r="G329" s="31" t="s">
        <v>215</v>
      </c>
      <c r="H329" s="2">
        <v>15.42</v>
      </c>
      <c r="I329" s="2">
        <v>-15.42</v>
      </c>
    </row>
    <row r="330" spans="1:9" x14ac:dyDescent="0.25">
      <c r="A330" s="31"/>
      <c r="B330" s="31"/>
      <c r="C330" s="31"/>
      <c r="D330" s="32"/>
      <c r="E330" s="31"/>
      <c r="F330" s="31"/>
      <c r="G330" s="31" t="s">
        <v>10</v>
      </c>
      <c r="H330" s="2">
        <v>-6.38</v>
      </c>
      <c r="I330" s="2">
        <v>6.38</v>
      </c>
    </row>
    <row r="331" spans="1:9" x14ac:dyDescent="0.25">
      <c r="A331" s="31"/>
      <c r="B331" s="31"/>
      <c r="C331" s="31"/>
      <c r="D331" s="32"/>
      <c r="E331" s="31"/>
      <c r="F331" s="31"/>
      <c r="G331" s="31" t="s">
        <v>215</v>
      </c>
      <c r="H331" s="2">
        <v>6.38</v>
      </c>
      <c r="I331" s="2">
        <v>-6.38</v>
      </c>
    </row>
    <row r="332" spans="1:9" x14ac:dyDescent="0.25">
      <c r="A332" s="31"/>
      <c r="B332" s="31"/>
      <c r="C332" s="31"/>
      <c r="D332" s="32"/>
      <c r="E332" s="31"/>
      <c r="F332" s="31"/>
      <c r="G332" s="31" t="s">
        <v>10</v>
      </c>
      <c r="H332" s="2">
        <v>-28.73</v>
      </c>
      <c r="I332" s="2">
        <v>28.73</v>
      </c>
    </row>
    <row r="333" spans="1:9" ht="15.75" thickBot="1" x14ac:dyDescent="0.3">
      <c r="A333" s="31"/>
      <c r="B333" s="31"/>
      <c r="C333" s="31"/>
      <c r="D333" s="32"/>
      <c r="E333" s="31"/>
      <c r="F333" s="31"/>
      <c r="G333" s="31" t="s">
        <v>215</v>
      </c>
      <c r="H333" s="4">
        <v>28.73</v>
      </c>
      <c r="I333" s="4">
        <v>-28.73</v>
      </c>
    </row>
    <row r="334" spans="1:9" x14ac:dyDescent="0.25">
      <c r="A334" s="31" t="s">
        <v>44</v>
      </c>
      <c r="B334" s="31"/>
      <c r="C334" s="31"/>
      <c r="D334" s="32"/>
      <c r="E334" s="31"/>
      <c r="F334" s="31"/>
      <c r="G334" s="31"/>
      <c r="H334" s="2">
        <f>ROUND(SUM(H318:H333),5)</f>
        <v>-861.49</v>
      </c>
      <c r="I334" s="2">
        <f>ROUND(SUM(I318:I333),5)</f>
        <v>861.49</v>
      </c>
    </row>
    <row r="335" spans="1:9" x14ac:dyDescent="0.25">
      <c r="A335" s="1" t="s">
        <v>154</v>
      </c>
      <c r="B335" s="1"/>
      <c r="C335" s="1"/>
      <c r="D335" s="29"/>
      <c r="E335" s="1"/>
      <c r="F335" s="1"/>
      <c r="G335" s="1"/>
      <c r="H335" s="30"/>
      <c r="I335" s="30"/>
    </row>
    <row r="336" spans="1:9" x14ac:dyDescent="0.25">
      <c r="A336" s="28"/>
      <c r="B336" s="1" t="s">
        <v>155</v>
      </c>
      <c r="C336" s="1" t="s">
        <v>179</v>
      </c>
      <c r="D336" s="29">
        <v>46091</v>
      </c>
      <c r="E336" s="1" t="s">
        <v>204</v>
      </c>
      <c r="F336" s="1"/>
      <c r="G336" s="1" t="s">
        <v>128</v>
      </c>
      <c r="H336" s="30"/>
      <c r="I336" s="30">
        <v>-156.07</v>
      </c>
    </row>
    <row r="337" spans="1:9" x14ac:dyDescent="0.25">
      <c r="A337" s="1" t="s">
        <v>154</v>
      </c>
      <c r="B337" s="1"/>
      <c r="C337" s="1"/>
      <c r="D337" s="29"/>
      <c r="E337" s="1"/>
      <c r="F337" s="1"/>
      <c r="G337" s="1"/>
      <c r="H337" s="30"/>
      <c r="I337" s="30"/>
    </row>
    <row r="338" spans="1:9" x14ac:dyDescent="0.25">
      <c r="A338" s="31"/>
      <c r="B338" s="31"/>
      <c r="C338" s="31"/>
      <c r="D338" s="32"/>
      <c r="E338" s="31"/>
      <c r="F338" s="31"/>
      <c r="G338" s="31" t="s">
        <v>16</v>
      </c>
      <c r="H338" s="2">
        <v>-169</v>
      </c>
      <c r="I338" s="2">
        <v>169</v>
      </c>
    </row>
    <row r="339" spans="1:9" x14ac:dyDescent="0.25">
      <c r="A339" s="31"/>
      <c r="B339" s="31"/>
      <c r="C339" s="31"/>
      <c r="D339" s="32"/>
      <c r="E339" s="31"/>
      <c r="F339" s="31"/>
      <c r="G339" s="31" t="s">
        <v>22</v>
      </c>
      <c r="H339" s="2">
        <v>-10.48</v>
      </c>
      <c r="I339" s="2">
        <v>10.48</v>
      </c>
    </row>
    <row r="340" spans="1:9" x14ac:dyDescent="0.25">
      <c r="A340" s="31"/>
      <c r="B340" s="31"/>
      <c r="C340" s="31"/>
      <c r="D340" s="32"/>
      <c r="E340" s="31"/>
      <c r="F340" s="31"/>
      <c r="G340" s="31" t="s">
        <v>215</v>
      </c>
      <c r="H340" s="2">
        <v>10.48</v>
      </c>
      <c r="I340" s="2">
        <v>-10.48</v>
      </c>
    </row>
    <row r="341" spans="1:9" x14ac:dyDescent="0.25">
      <c r="A341" s="31"/>
      <c r="B341" s="31"/>
      <c r="C341" s="31"/>
      <c r="D341" s="32"/>
      <c r="E341" s="31"/>
      <c r="F341" s="31"/>
      <c r="G341" s="31" t="s">
        <v>215</v>
      </c>
      <c r="H341" s="2">
        <v>10.48</v>
      </c>
      <c r="I341" s="2">
        <v>-10.48</v>
      </c>
    </row>
    <row r="342" spans="1:9" x14ac:dyDescent="0.25">
      <c r="A342" s="31"/>
      <c r="B342" s="31"/>
      <c r="C342" s="31"/>
      <c r="D342" s="32"/>
      <c r="E342" s="31"/>
      <c r="F342" s="31"/>
      <c r="G342" s="31" t="s">
        <v>22</v>
      </c>
      <c r="H342" s="2">
        <v>-2.4500000000000002</v>
      </c>
      <c r="I342" s="2">
        <v>2.4500000000000002</v>
      </c>
    </row>
    <row r="343" spans="1:9" x14ac:dyDescent="0.25">
      <c r="A343" s="31"/>
      <c r="B343" s="31"/>
      <c r="C343" s="31"/>
      <c r="D343" s="32"/>
      <c r="E343" s="31"/>
      <c r="F343" s="31"/>
      <c r="G343" s="31" t="s">
        <v>215</v>
      </c>
      <c r="H343" s="2">
        <v>2.4500000000000002</v>
      </c>
      <c r="I343" s="2">
        <v>-2.4500000000000002</v>
      </c>
    </row>
    <row r="344" spans="1:9" x14ac:dyDescent="0.25">
      <c r="A344" s="31"/>
      <c r="B344" s="31"/>
      <c r="C344" s="31"/>
      <c r="D344" s="32"/>
      <c r="E344" s="31"/>
      <c r="F344" s="31"/>
      <c r="G344" s="31" t="s">
        <v>215</v>
      </c>
      <c r="H344" s="2">
        <v>2.4500000000000002</v>
      </c>
      <c r="I344" s="2">
        <v>-2.4500000000000002</v>
      </c>
    </row>
    <row r="345" spans="1:9" x14ac:dyDescent="0.25">
      <c r="A345" s="31"/>
      <c r="B345" s="31"/>
      <c r="C345" s="31"/>
      <c r="D345" s="32"/>
      <c r="E345" s="31"/>
      <c r="F345" s="31"/>
      <c r="G345" s="31" t="s">
        <v>10</v>
      </c>
      <c r="H345" s="2">
        <v>-4.5599999999999996</v>
      </c>
      <c r="I345" s="2">
        <v>4.5599999999999996</v>
      </c>
    </row>
    <row r="346" spans="1:9" ht="15.75" thickBot="1" x14ac:dyDescent="0.3">
      <c r="A346" s="31"/>
      <c r="B346" s="31"/>
      <c r="C346" s="31"/>
      <c r="D346" s="32"/>
      <c r="E346" s="31"/>
      <c r="F346" s="31"/>
      <c r="G346" s="31" t="s">
        <v>215</v>
      </c>
      <c r="H346" s="4">
        <v>4.5599999999999996</v>
      </c>
      <c r="I346" s="4">
        <v>-4.5599999999999996</v>
      </c>
    </row>
    <row r="347" spans="1:9" x14ac:dyDescent="0.25">
      <c r="A347" s="31" t="s">
        <v>44</v>
      </c>
      <c r="B347" s="31"/>
      <c r="C347" s="31"/>
      <c r="D347" s="32"/>
      <c r="E347" s="31"/>
      <c r="F347" s="31"/>
      <c r="G347" s="31"/>
      <c r="H347" s="2">
        <f>ROUND(SUM(H337:H346),5)</f>
        <v>-156.07</v>
      </c>
      <c r="I347" s="2">
        <f>ROUND(SUM(I337:I346),5)</f>
        <v>156.07</v>
      </c>
    </row>
    <row r="348" spans="1:9" x14ac:dyDescent="0.25">
      <c r="A348" s="1" t="s">
        <v>154</v>
      </c>
      <c r="B348" s="1"/>
      <c r="C348" s="1"/>
      <c r="D348" s="29"/>
      <c r="E348" s="1"/>
      <c r="F348" s="1"/>
      <c r="G348" s="1"/>
      <c r="H348" s="30"/>
      <c r="I348" s="30"/>
    </row>
    <row r="349" spans="1:9" x14ac:dyDescent="0.25">
      <c r="A349" s="28"/>
      <c r="B349" s="1" t="s">
        <v>155</v>
      </c>
      <c r="C349" s="1" t="s">
        <v>180</v>
      </c>
      <c r="D349" s="29">
        <v>46091</v>
      </c>
      <c r="E349" s="1" t="s">
        <v>205</v>
      </c>
      <c r="F349" s="1"/>
      <c r="G349" s="1" t="s">
        <v>128</v>
      </c>
      <c r="H349" s="30"/>
      <c r="I349" s="30">
        <v>-588.27</v>
      </c>
    </row>
    <row r="350" spans="1:9" x14ac:dyDescent="0.25">
      <c r="A350" s="1" t="s">
        <v>154</v>
      </c>
      <c r="B350" s="1"/>
      <c r="C350" s="1"/>
      <c r="D350" s="29"/>
      <c r="E350" s="1"/>
      <c r="F350" s="1"/>
      <c r="G350" s="1"/>
      <c r="H350" s="30"/>
      <c r="I350" s="30"/>
    </row>
    <row r="351" spans="1:9" x14ac:dyDescent="0.25">
      <c r="A351" s="31"/>
      <c r="B351" s="31"/>
      <c r="C351" s="31"/>
      <c r="D351" s="32"/>
      <c r="E351" s="31"/>
      <c r="F351" s="31"/>
      <c r="G351" s="31" t="s">
        <v>15</v>
      </c>
      <c r="H351" s="2">
        <v>-637</v>
      </c>
      <c r="I351" s="2">
        <v>637</v>
      </c>
    </row>
    <row r="352" spans="1:9" x14ac:dyDescent="0.25">
      <c r="A352" s="31"/>
      <c r="B352" s="31"/>
      <c r="C352" s="31"/>
      <c r="D352" s="32"/>
      <c r="E352" s="31"/>
      <c r="F352" s="31"/>
      <c r="G352" s="31" t="s">
        <v>22</v>
      </c>
      <c r="H352" s="2">
        <v>-39.5</v>
      </c>
      <c r="I352" s="2">
        <v>39.5</v>
      </c>
    </row>
    <row r="353" spans="1:9" x14ac:dyDescent="0.25">
      <c r="A353" s="31"/>
      <c r="B353" s="31"/>
      <c r="C353" s="31"/>
      <c r="D353" s="32"/>
      <c r="E353" s="31"/>
      <c r="F353" s="31"/>
      <c r="G353" s="31" t="s">
        <v>215</v>
      </c>
      <c r="H353" s="2">
        <v>39.5</v>
      </c>
      <c r="I353" s="2">
        <v>-39.5</v>
      </c>
    </row>
    <row r="354" spans="1:9" x14ac:dyDescent="0.25">
      <c r="A354" s="31"/>
      <c r="B354" s="31"/>
      <c r="C354" s="31"/>
      <c r="D354" s="32"/>
      <c r="E354" s="31"/>
      <c r="F354" s="31"/>
      <c r="G354" s="31" t="s">
        <v>215</v>
      </c>
      <c r="H354" s="2">
        <v>39.5</v>
      </c>
      <c r="I354" s="2">
        <v>-39.5</v>
      </c>
    </row>
    <row r="355" spans="1:9" x14ac:dyDescent="0.25">
      <c r="A355" s="31"/>
      <c r="B355" s="31"/>
      <c r="C355" s="31"/>
      <c r="D355" s="32"/>
      <c r="E355" s="31"/>
      <c r="F355" s="31"/>
      <c r="G355" s="31" t="s">
        <v>22</v>
      </c>
      <c r="H355" s="2">
        <v>-9.23</v>
      </c>
      <c r="I355" s="2">
        <v>9.23</v>
      </c>
    </row>
    <row r="356" spans="1:9" x14ac:dyDescent="0.25">
      <c r="A356" s="31"/>
      <c r="B356" s="31"/>
      <c r="C356" s="31"/>
      <c r="D356" s="32"/>
      <c r="E356" s="31"/>
      <c r="F356" s="31"/>
      <c r="G356" s="31" t="s">
        <v>215</v>
      </c>
      <c r="H356" s="2">
        <v>9.23</v>
      </c>
      <c r="I356" s="2">
        <v>-9.23</v>
      </c>
    </row>
    <row r="357" spans="1:9" x14ac:dyDescent="0.25">
      <c r="A357" s="31"/>
      <c r="B357" s="31"/>
      <c r="C357" s="31"/>
      <c r="D357" s="32"/>
      <c r="E357" s="31"/>
      <c r="F357" s="31"/>
      <c r="G357" s="31" t="s">
        <v>215</v>
      </c>
      <c r="H357" s="2">
        <v>9.23</v>
      </c>
      <c r="I357" s="2">
        <v>-9.23</v>
      </c>
    </row>
    <row r="358" spans="1:9" x14ac:dyDescent="0.25">
      <c r="A358" s="31"/>
      <c r="B358" s="31"/>
      <c r="C358" s="31"/>
      <c r="D358" s="32"/>
      <c r="E358" s="31"/>
      <c r="F358" s="31"/>
      <c r="G358" s="31" t="s">
        <v>10</v>
      </c>
      <c r="H358" s="2">
        <v>-3.82</v>
      </c>
      <c r="I358" s="2">
        <v>3.82</v>
      </c>
    </row>
    <row r="359" spans="1:9" x14ac:dyDescent="0.25">
      <c r="A359" s="31"/>
      <c r="B359" s="31"/>
      <c r="C359" s="31"/>
      <c r="D359" s="32"/>
      <c r="E359" s="31"/>
      <c r="F359" s="31"/>
      <c r="G359" s="31" t="s">
        <v>215</v>
      </c>
      <c r="H359" s="2">
        <v>3.82</v>
      </c>
      <c r="I359" s="2">
        <v>-3.82</v>
      </c>
    </row>
    <row r="360" spans="1:9" x14ac:dyDescent="0.25">
      <c r="A360" s="31"/>
      <c r="B360" s="31"/>
      <c r="C360" s="31"/>
      <c r="D360" s="32"/>
      <c r="E360" s="31"/>
      <c r="F360" s="31"/>
      <c r="G360" s="31" t="s">
        <v>10</v>
      </c>
      <c r="H360" s="2">
        <v>-17.2</v>
      </c>
      <c r="I360" s="2">
        <v>17.2</v>
      </c>
    </row>
    <row r="361" spans="1:9" ht="15.75" thickBot="1" x14ac:dyDescent="0.3">
      <c r="A361" s="31"/>
      <c r="B361" s="31"/>
      <c r="C361" s="31"/>
      <c r="D361" s="32"/>
      <c r="E361" s="31"/>
      <c r="F361" s="31"/>
      <c r="G361" s="31" t="s">
        <v>215</v>
      </c>
      <c r="H361" s="4">
        <v>17.2</v>
      </c>
      <c r="I361" s="4">
        <v>-17.2</v>
      </c>
    </row>
    <row r="362" spans="1:9" x14ac:dyDescent="0.25">
      <c r="A362" s="31" t="s">
        <v>44</v>
      </c>
      <c r="B362" s="31"/>
      <c r="C362" s="31"/>
      <c r="D362" s="32"/>
      <c r="E362" s="31"/>
      <c r="F362" s="31"/>
      <c r="G362" s="31"/>
      <c r="H362" s="2">
        <f>ROUND(SUM(H350:H361),5)</f>
        <v>-588.27</v>
      </c>
      <c r="I362" s="2">
        <f>ROUND(SUM(I350:I361),5)</f>
        <v>588.27</v>
      </c>
    </row>
    <row r="363" spans="1:9" x14ac:dyDescent="0.25">
      <c r="A363" s="1" t="s">
        <v>154</v>
      </c>
      <c r="B363" s="1"/>
      <c r="C363" s="1"/>
      <c r="D363" s="29"/>
      <c r="E363" s="1"/>
      <c r="F363" s="1"/>
      <c r="G363" s="1"/>
      <c r="H363" s="30"/>
      <c r="I363" s="30"/>
    </row>
    <row r="364" spans="1:9" x14ac:dyDescent="0.25">
      <c r="A364" s="28"/>
      <c r="B364" s="1" t="s">
        <v>155</v>
      </c>
      <c r="C364" s="1" t="s">
        <v>181</v>
      </c>
      <c r="D364" s="29">
        <v>46091</v>
      </c>
      <c r="E364" s="1" t="s">
        <v>206</v>
      </c>
      <c r="F364" s="1"/>
      <c r="G364" s="1" t="s">
        <v>128</v>
      </c>
      <c r="H364" s="30"/>
      <c r="I364" s="30">
        <v>-626.29</v>
      </c>
    </row>
    <row r="365" spans="1:9" x14ac:dyDescent="0.25">
      <c r="A365" s="1" t="s">
        <v>154</v>
      </c>
      <c r="B365" s="1"/>
      <c r="C365" s="1"/>
      <c r="D365" s="29"/>
      <c r="E365" s="1"/>
      <c r="F365" s="1"/>
      <c r="G365" s="1"/>
      <c r="H365" s="30"/>
      <c r="I365" s="30"/>
    </row>
    <row r="366" spans="1:9" x14ac:dyDescent="0.25">
      <c r="A366" s="31"/>
      <c r="B366" s="31"/>
      <c r="C366" s="31"/>
      <c r="D366" s="32"/>
      <c r="E366" s="31"/>
      <c r="F366" s="31"/>
      <c r="G366" s="31" t="s">
        <v>12</v>
      </c>
      <c r="H366" s="2">
        <v>-685.75</v>
      </c>
      <c r="I366" s="2">
        <v>685.75</v>
      </c>
    </row>
    <row r="367" spans="1:9" x14ac:dyDescent="0.25">
      <c r="A367" s="31"/>
      <c r="B367" s="31"/>
      <c r="C367" s="31"/>
      <c r="D367" s="32"/>
      <c r="E367" s="31"/>
      <c r="F367" s="31"/>
      <c r="G367" s="31" t="s">
        <v>215</v>
      </c>
      <c r="H367" s="2">
        <v>7</v>
      </c>
      <c r="I367" s="2">
        <v>-7</v>
      </c>
    </row>
    <row r="368" spans="1:9" x14ac:dyDescent="0.25">
      <c r="A368" s="31"/>
      <c r="B368" s="31"/>
      <c r="C368" s="31"/>
      <c r="D368" s="32"/>
      <c r="E368" s="31"/>
      <c r="F368" s="31"/>
      <c r="G368" s="31" t="s">
        <v>22</v>
      </c>
      <c r="H368" s="2">
        <v>-42.52</v>
      </c>
      <c r="I368" s="2">
        <v>42.52</v>
      </c>
    </row>
    <row r="369" spans="1:9" x14ac:dyDescent="0.25">
      <c r="A369" s="31"/>
      <c r="B369" s="31"/>
      <c r="C369" s="31"/>
      <c r="D369" s="32"/>
      <c r="E369" s="31"/>
      <c r="F369" s="31"/>
      <c r="G369" s="31" t="s">
        <v>215</v>
      </c>
      <c r="H369" s="2">
        <v>42.52</v>
      </c>
      <c r="I369" s="2">
        <v>-42.52</v>
      </c>
    </row>
    <row r="370" spans="1:9" x14ac:dyDescent="0.25">
      <c r="A370" s="31"/>
      <c r="B370" s="31"/>
      <c r="C370" s="31"/>
      <c r="D370" s="32"/>
      <c r="E370" s="31"/>
      <c r="F370" s="31"/>
      <c r="G370" s="31" t="s">
        <v>215</v>
      </c>
      <c r="H370" s="2">
        <v>42.52</v>
      </c>
      <c r="I370" s="2">
        <v>-42.52</v>
      </c>
    </row>
    <row r="371" spans="1:9" x14ac:dyDescent="0.25">
      <c r="A371" s="31"/>
      <c r="B371" s="31"/>
      <c r="C371" s="31"/>
      <c r="D371" s="32"/>
      <c r="E371" s="31"/>
      <c r="F371" s="31"/>
      <c r="G371" s="31" t="s">
        <v>22</v>
      </c>
      <c r="H371" s="2">
        <v>-9.94</v>
      </c>
      <c r="I371" s="2">
        <v>9.94</v>
      </c>
    </row>
    <row r="372" spans="1:9" x14ac:dyDescent="0.25">
      <c r="A372" s="31"/>
      <c r="B372" s="31"/>
      <c r="C372" s="31"/>
      <c r="D372" s="32"/>
      <c r="E372" s="31"/>
      <c r="F372" s="31"/>
      <c r="G372" s="31" t="s">
        <v>215</v>
      </c>
      <c r="H372" s="2">
        <v>9.94</v>
      </c>
      <c r="I372" s="2">
        <v>-9.94</v>
      </c>
    </row>
    <row r="373" spans="1:9" x14ac:dyDescent="0.25">
      <c r="A373" s="31"/>
      <c r="B373" s="31"/>
      <c r="C373" s="31"/>
      <c r="D373" s="32"/>
      <c r="E373" s="31"/>
      <c r="F373" s="31"/>
      <c r="G373" s="31" t="s">
        <v>215</v>
      </c>
      <c r="H373" s="2">
        <v>9.94</v>
      </c>
      <c r="I373" s="2">
        <v>-9.94</v>
      </c>
    </row>
    <row r="374" spans="1:9" x14ac:dyDescent="0.25">
      <c r="A374" s="31"/>
      <c r="B374" s="31"/>
      <c r="C374" s="31"/>
      <c r="D374" s="32"/>
      <c r="E374" s="31"/>
      <c r="F374" s="31"/>
      <c r="G374" s="31" t="s">
        <v>10</v>
      </c>
      <c r="H374" s="2">
        <v>-4.1100000000000003</v>
      </c>
      <c r="I374" s="2">
        <v>4.1100000000000003</v>
      </c>
    </row>
    <row r="375" spans="1:9" x14ac:dyDescent="0.25">
      <c r="A375" s="31"/>
      <c r="B375" s="31"/>
      <c r="C375" s="31"/>
      <c r="D375" s="32"/>
      <c r="E375" s="31"/>
      <c r="F375" s="31"/>
      <c r="G375" s="31" t="s">
        <v>215</v>
      </c>
      <c r="H375" s="2">
        <v>4.1100000000000003</v>
      </c>
      <c r="I375" s="2">
        <v>-4.1100000000000003</v>
      </c>
    </row>
    <row r="376" spans="1:9" x14ac:dyDescent="0.25">
      <c r="A376" s="31"/>
      <c r="B376" s="31"/>
      <c r="C376" s="31"/>
      <c r="D376" s="32"/>
      <c r="E376" s="31"/>
      <c r="F376" s="31"/>
      <c r="G376" s="31" t="s">
        <v>10</v>
      </c>
      <c r="H376" s="2">
        <v>-18.52</v>
      </c>
      <c r="I376" s="2">
        <v>18.52</v>
      </c>
    </row>
    <row r="377" spans="1:9" ht="15.75" thickBot="1" x14ac:dyDescent="0.3">
      <c r="A377" s="31"/>
      <c r="B377" s="31"/>
      <c r="C377" s="31"/>
      <c r="D377" s="32"/>
      <c r="E377" s="31"/>
      <c r="F377" s="31"/>
      <c r="G377" s="31" t="s">
        <v>215</v>
      </c>
      <c r="H377" s="4">
        <v>18.52</v>
      </c>
      <c r="I377" s="4">
        <v>-18.52</v>
      </c>
    </row>
    <row r="378" spans="1:9" x14ac:dyDescent="0.25">
      <c r="A378" s="31" t="s">
        <v>44</v>
      </c>
      <c r="B378" s="31"/>
      <c r="C378" s="31"/>
      <c r="D378" s="32"/>
      <c r="E378" s="31"/>
      <c r="F378" s="31"/>
      <c r="G378" s="31"/>
      <c r="H378" s="2">
        <f>ROUND(SUM(H365:H377),5)</f>
        <v>-626.29</v>
      </c>
      <c r="I378" s="2">
        <f>ROUND(SUM(I365:I377),5)</f>
        <v>626.29</v>
      </c>
    </row>
    <row r="379" spans="1:9" x14ac:dyDescent="0.25">
      <c r="A379" s="1" t="s">
        <v>154</v>
      </c>
      <c r="B379" s="1"/>
      <c r="C379" s="1"/>
      <c r="D379" s="29"/>
      <c r="E379" s="1"/>
      <c r="F379" s="1"/>
      <c r="G379" s="1"/>
      <c r="H379" s="30"/>
      <c r="I379" s="30"/>
    </row>
    <row r="380" spans="1:9" x14ac:dyDescent="0.25">
      <c r="A380" s="28"/>
      <c r="B380" s="1" t="s">
        <v>155</v>
      </c>
      <c r="C380" s="1" t="s">
        <v>182</v>
      </c>
      <c r="D380" s="29">
        <v>46091</v>
      </c>
      <c r="E380" s="1" t="s">
        <v>207</v>
      </c>
      <c r="F380" s="1"/>
      <c r="G380" s="1" t="s">
        <v>128</v>
      </c>
      <c r="H380" s="30"/>
      <c r="I380" s="30">
        <v>-342.16</v>
      </c>
    </row>
    <row r="381" spans="1:9" x14ac:dyDescent="0.25">
      <c r="A381" s="1" t="s">
        <v>154</v>
      </c>
      <c r="B381" s="1"/>
      <c r="C381" s="1"/>
      <c r="D381" s="29"/>
      <c r="E381" s="1"/>
      <c r="F381" s="1"/>
      <c r="G381" s="1"/>
      <c r="H381" s="30"/>
      <c r="I381" s="30"/>
    </row>
    <row r="382" spans="1:9" x14ac:dyDescent="0.25">
      <c r="A382" s="31"/>
      <c r="B382" s="31"/>
      <c r="C382" s="31"/>
      <c r="D382" s="32"/>
      <c r="E382" s="31"/>
      <c r="F382" s="31"/>
      <c r="G382" s="31" t="s">
        <v>12</v>
      </c>
      <c r="H382" s="2">
        <v>-370.5</v>
      </c>
      <c r="I382" s="2">
        <v>370.5</v>
      </c>
    </row>
    <row r="383" spans="1:9" x14ac:dyDescent="0.25">
      <c r="A383" s="31"/>
      <c r="B383" s="31"/>
      <c r="C383" s="31"/>
      <c r="D383" s="32"/>
      <c r="E383" s="31"/>
      <c r="F383" s="31"/>
      <c r="G383" s="31" t="s">
        <v>22</v>
      </c>
      <c r="H383" s="2">
        <v>-22.97</v>
      </c>
      <c r="I383" s="2">
        <v>22.97</v>
      </c>
    </row>
    <row r="384" spans="1:9" x14ac:dyDescent="0.25">
      <c r="A384" s="31"/>
      <c r="B384" s="31"/>
      <c r="C384" s="31"/>
      <c r="D384" s="32"/>
      <c r="E384" s="31"/>
      <c r="F384" s="31"/>
      <c r="G384" s="31" t="s">
        <v>215</v>
      </c>
      <c r="H384" s="2">
        <v>22.97</v>
      </c>
      <c r="I384" s="2">
        <v>-22.97</v>
      </c>
    </row>
    <row r="385" spans="1:9" x14ac:dyDescent="0.25">
      <c r="A385" s="31"/>
      <c r="B385" s="31"/>
      <c r="C385" s="31"/>
      <c r="D385" s="32"/>
      <c r="E385" s="31"/>
      <c r="F385" s="31"/>
      <c r="G385" s="31" t="s">
        <v>215</v>
      </c>
      <c r="H385" s="2">
        <v>22.97</v>
      </c>
      <c r="I385" s="2">
        <v>-22.97</v>
      </c>
    </row>
    <row r="386" spans="1:9" x14ac:dyDescent="0.25">
      <c r="A386" s="31"/>
      <c r="B386" s="31"/>
      <c r="C386" s="31"/>
      <c r="D386" s="32"/>
      <c r="E386" s="31"/>
      <c r="F386" s="31"/>
      <c r="G386" s="31" t="s">
        <v>22</v>
      </c>
      <c r="H386" s="2">
        <v>-5.37</v>
      </c>
      <c r="I386" s="2">
        <v>5.37</v>
      </c>
    </row>
    <row r="387" spans="1:9" x14ac:dyDescent="0.25">
      <c r="A387" s="31"/>
      <c r="B387" s="31"/>
      <c r="C387" s="31"/>
      <c r="D387" s="32"/>
      <c r="E387" s="31"/>
      <c r="F387" s="31"/>
      <c r="G387" s="31" t="s">
        <v>215</v>
      </c>
      <c r="H387" s="2">
        <v>5.37</v>
      </c>
      <c r="I387" s="2">
        <v>-5.37</v>
      </c>
    </row>
    <row r="388" spans="1:9" x14ac:dyDescent="0.25">
      <c r="A388" s="31"/>
      <c r="B388" s="31"/>
      <c r="C388" s="31"/>
      <c r="D388" s="32"/>
      <c r="E388" s="31"/>
      <c r="F388" s="31"/>
      <c r="G388" s="31" t="s">
        <v>215</v>
      </c>
      <c r="H388" s="2">
        <v>5.37</v>
      </c>
      <c r="I388" s="2">
        <v>-5.37</v>
      </c>
    </row>
    <row r="389" spans="1:9" x14ac:dyDescent="0.25">
      <c r="A389" s="31"/>
      <c r="B389" s="31"/>
      <c r="C389" s="31"/>
      <c r="D389" s="32"/>
      <c r="E389" s="31"/>
      <c r="F389" s="31"/>
      <c r="G389" s="31" t="s">
        <v>10</v>
      </c>
      <c r="H389" s="2">
        <v>-2.2200000000000002</v>
      </c>
      <c r="I389" s="2">
        <v>2.2200000000000002</v>
      </c>
    </row>
    <row r="390" spans="1:9" x14ac:dyDescent="0.25">
      <c r="A390" s="31"/>
      <c r="B390" s="31"/>
      <c r="C390" s="31"/>
      <c r="D390" s="32"/>
      <c r="E390" s="31"/>
      <c r="F390" s="31"/>
      <c r="G390" s="31" t="s">
        <v>215</v>
      </c>
      <c r="H390" s="2">
        <v>2.2200000000000002</v>
      </c>
      <c r="I390" s="2">
        <v>-2.2200000000000002</v>
      </c>
    </row>
    <row r="391" spans="1:9" x14ac:dyDescent="0.25">
      <c r="A391" s="31"/>
      <c r="B391" s="31"/>
      <c r="C391" s="31"/>
      <c r="D391" s="32"/>
      <c r="E391" s="31"/>
      <c r="F391" s="31"/>
      <c r="G391" s="31" t="s">
        <v>10</v>
      </c>
      <c r="H391" s="2">
        <v>-10</v>
      </c>
      <c r="I391" s="2">
        <v>10</v>
      </c>
    </row>
    <row r="392" spans="1:9" ht="15.75" thickBot="1" x14ac:dyDescent="0.3">
      <c r="A392" s="31"/>
      <c r="B392" s="31"/>
      <c r="C392" s="31"/>
      <c r="D392" s="32"/>
      <c r="E392" s="31"/>
      <c r="F392" s="31"/>
      <c r="G392" s="31" t="s">
        <v>215</v>
      </c>
      <c r="H392" s="4">
        <v>10</v>
      </c>
      <c r="I392" s="4">
        <v>-10</v>
      </c>
    </row>
    <row r="393" spans="1:9" x14ac:dyDescent="0.25">
      <c r="A393" s="31" t="s">
        <v>44</v>
      </c>
      <c r="B393" s="31"/>
      <c r="C393" s="31"/>
      <c r="D393" s="32"/>
      <c r="E393" s="31"/>
      <c r="F393" s="31"/>
      <c r="G393" s="31"/>
      <c r="H393" s="2">
        <f>ROUND(SUM(H381:H392),5)</f>
        <v>-342.16</v>
      </c>
      <c r="I393" s="2">
        <f>ROUND(SUM(I381:I392),5)</f>
        <v>342.16</v>
      </c>
    </row>
    <row r="394" spans="1:9" x14ac:dyDescent="0.25">
      <c r="A394" s="1" t="s">
        <v>154</v>
      </c>
      <c r="B394" s="1"/>
      <c r="C394" s="1"/>
      <c r="D394" s="29"/>
      <c r="E394" s="1"/>
      <c r="F394" s="1"/>
      <c r="G394" s="1"/>
      <c r="H394" s="30"/>
      <c r="I394" s="30"/>
    </row>
    <row r="395" spans="1:9" x14ac:dyDescent="0.25">
      <c r="A395" s="28"/>
      <c r="B395" s="1" t="s">
        <v>155</v>
      </c>
      <c r="C395" s="1" t="s">
        <v>183</v>
      </c>
      <c r="D395" s="29">
        <v>46091</v>
      </c>
      <c r="E395" s="1" t="s">
        <v>208</v>
      </c>
      <c r="F395" s="1"/>
      <c r="G395" s="1" t="s">
        <v>128</v>
      </c>
      <c r="H395" s="30"/>
      <c r="I395" s="30">
        <v>-182.08</v>
      </c>
    </row>
    <row r="396" spans="1:9" x14ac:dyDescent="0.25">
      <c r="A396" s="1" t="s">
        <v>154</v>
      </c>
      <c r="B396" s="1"/>
      <c r="C396" s="1"/>
      <c r="D396" s="29"/>
      <c r="E396" s="1"/>
      <c r="F396" s="1"/>
      <c r="G396" s="1"/>
      <c r="H396" s="30"/>
      <c r="I396" s="30"/>
    </row>
    <row r="397" spans="1:9" x14ac:dyDescent="0.25">
      <c r="A397" s="31"/>
      <c r="B397" s="31"/>
      <c r="C397" s="31"/>
      <c r="D397" s="32"/>
      <c r="E397" s="31"/>
      <c r="F397" s="31"/>
      <c r="G397" s="31" t="s">
        <v>15</v>
      </c>
      <c r="H397" s="2">
        <v>-208</v>
      </c>
      <c r="I397" s="2">
        <v>208</v>
      </c>
    </row>
    <row r="398" spans="1:9" x14ac:dyDescent="0.25">
      <c r="A398" s="31"/>
      <c r="B398" s="31"/>
      <c r="C398" s="31"/>
      <c r="D398" s="32"/>
      <c r="E398" s="31"/>
      <c r="F398" s="31"/>
      <c r="G398" s="31" t="s">
        <v>31</v>
      </c>
      <c r="H398" s="2">
        <v>10</v>
      </c>
      <c r="I398" s="2">
        <v>-10</v>
      </c>
    </row>
    <row r="399" spans="1:9" x14ac:dyDescent="0.25">
      <c r="A399" s="31"/>
      <c r="B399" s="31"/>
      <c r="C399" s="31"/>
      <c r="D399" s="32"/>
      <c r="E399" s="31"/>
      <c r="F399" s="31"/>
      <c r="G399" s="31" t="s">
        <v>22</v>
      </c>
      <c r="H399" s="2">
        <v>-12.9</v>
      </c>
      <c r="I399" s="2">
        <v>12.9</v>
      </c>
    </row>
    <row r="400" spans="1:9" x14ac:dyDescent="0.25">
      <c r="A400" s="31"/>
      <c r="B400" s="31"/>
      <c r="C400" s="31"/>
      <c r="D400" s="32"/>
      <c r="E400" s="31"/>
      <c r="F400" s="31"/>
      <c r="G400" s="31" t="s">
        <v>215</v>
      </c>
      <c r="H400" s="2">
        <v>12.9</v>
      </c>
      <c r="I400" s="2">
        <v>-12.9</v>
      </c>
    </row>
    <row r="401" spans="1:9" x14ac:dyDescent="0.25">
      <c r="A401" s="31"/>
      <c r="B401" s="31"/>
      <c r="C401" s="31"/>
      <c r="D401" s="32"/>
      <c r="E401" s="31"/>
      <c r="F401" s="31"/>
      <c r="G401" s="31" t="s">
        <v>215</v>
      </c>
      <c r="H401" s="2">
        <v>12.9</v>
      </c>
      <c r="I401" s="2">
        <v>-12.9</v>
      </c>
    </row>
    <row r="402" spans="1:9" x14ac:dyDescent="0.25">
      <c r="A402" s="31"/>
      <c r="B402" s="31"/>
      <c r="C402" s="31"/>
      <c r="D402" s="32"/>
      <c r="E402" s="31"/>
      <c r="F402" s="31"/>
      <c r="G402" s="31" t="s">
        <v>22</v>
      </c>
      <c r="H402" s="2">
        <v>-3.02</v>
      </c>
      <c r="I402" s="2">
        <v>3.02</v>
      </c>
    </row>
    <row r="403" spans="1:9" x14ac:dyDescent="0.25">
      <c r="A403" s="31"/>
      <c r="B403" s="31"/>
      <c r="C403" s="31"/>
      <c r="D403" s="32"/>
      <c r="E403" s="31"/>
      <c r="F403" s="31"/>
      <c r="G403" s="31" t="s">
        <v>215</v>
      </c>
      <c r="H403" s="2">
        <v>3.02</v>
      </c>
      <c r="I403" s="2">
        <v>-3.02</v>
      </c>
    </row>
    <row r="404" spans="1:9" x14ac:dyDescent="0.25">
      <c r="A404" s="31"/>
      <c r="B404" s="31"/>
      <c r="C404" s="31"/>
      <c r="D404" s="32"/>
      <c r="E404" s="31"/>
      <c r="F404" s="31"/>
      <c r="G404" s="31" t="s">
        <v>215</v>
      </c>
      <c r="H404" s="2">
        <v>3.02</v>
      </c>
      <c r="I404" s="2">
        <v>-3.02</v>
      </c>
    </row>
    <row r="405" spans="1:9" x14ac:dyDescent="0.25">
      <c r="A405" s="31"/>
      <c r="B405" s="31"/>
      <c r="C405" s="31"/>
      <c r="D405" s="32"/>
      <c r="E405" s="31"/>
      <c r="F405" s="31"/>
      <c r="G405" s="31" t="s">
        <v>10</v>
      </c>
      <c r="H405" s="2">
        <v>-1.25</v>
      </c>
      <c r="I405" s="2">
        <v>1.25</v>
      </c>
    </row>
    <row r="406" spans="1:9" x14ac:dyDescent="0.25">
      <c r="A406" s="31"/>
      <c r="B406" s="31"/>
      <c r="C406" s="31"/>
      <c r="D406" s="32"/>
      <c r="E406" s="31"/>
      <c r="F406" s="31"/>
      <c r="G406" s="31" t="s">
        <v>215</v>
      </c>
      <c r="H406" s="2">
        <v>1.25</v>
      </c>
      <c r="I406" s="2">
        <v>-1.25</v>
      </c>
    </row>
    <row r="407" spans="1:9" x14ac:dyDescent="0.25">
      <c r="A407" s="31"/>
      <c r="B407" s="31"/>
      <c r="C407" s="31"/>
      <c r="D407" s="32"/>
      <c r="E407" s="31"/>
      <c r="F407" s="31"/>
      <c r="G407" s="31" t="s">
        <v>10</v>
      </c>
      <c r="H407" s="2">
        <v>-5.62</v>
      </c>
      <c r="I407" s="2">
        <v>5.62</v>
      </c>
    </row>
    <row r="408" spans="1:9" ht="15.75" thickBot="1" x14ac:dyDescent="0.3">
      <c r="A408" s="31"/>
      <c r="B408" s="31"/>
      <c r="C408" s="31"/>
      <c r="D408" s="32"/>
      <c r="E408" s="31"/>
      <c r="F408" s="31"/>
      <c r="G408" s="31" t="s">
        <v>215</v>
      </c>
      <c r="H408" s="4">
        <v>5.62</v>
      </c>
      <c r="I408" s="4">
        <v>-5.62</v>
      </c>
    </row>
    <row r="409" spans="1:9" x14ac:dyDescent="0.25">
      <c r="A409" s="31" t="s">
        <v>44</v>
      </c>
      <c r="B409" s="31"/>
      <c r="C409" s="31"/>
      <c r="D409" s="32"/>
      <c r="E409" s="31"/>
      <c r="F409" s="31"/>
      <c r="G409" s="31"/>
      <c r="H409" s="2">
        <f>ROUND(SUM(H396:H408),5)</f>
        <v>-182.08</v>
      </c>
      <c r="I409" s="2">
        <f>ROUND(SUM(I396:I408),5)</f>
        <v>182.08</v>
      </c>
    </row>
    <row r="410" spans="1:9" x14ac:dyDescent="0.25">
      <c r="A410" s="1" t="s">
        <v>154</v>
      </c>
      <c r="B410" s="1"/>
      <c r="C410" s="1"/>
      <c r="D410" s="29"/>
      <c r="E410" s="1"/>
      <c r="F410" s="1"/>
      <c r="G410" s="1"/>
      <c r="H410" s="30"/>
      <c r="I410" s="30"/>
    </row>
    <row r="411" spans="1:9" x14ac:dyDescent="0.25">
      <c r="A411" s="28"/>
      <c r="B411" s="1" t="s">
        <v>155</v>
      </c>
      <c r="C411" s="1" t="s">
        <v>184</v>
      </c>
      <c r="D411" s="29">
        <v>46091</v>
      </c>
      <c r="E411" s="1" t="s">
        <v>209</v>
      </c>
      <c r="F411" s="1"/>
      <c r="G411" s="1" t="s">
        <v>128</v>
      </c>
      <c r="H411" s="30"/>
      <c r="I411" s="30">
        <v>-993.15</v>
      </c>
    </row>
    <row r="412" spans="1:9" x14ac:dyDescent="0.25">
      <c r="A412" s="1" t="s">
        <v>154</v>
      </c>
      <c r="B412" s="1"/>
      <c r="C412" s="1"/>
      <c r="D412" s="29"/>
      <c r="E412" s="1"/>
      <c r="F412" s="1"/>
      <c r="G412" s="1"/>
      <c r="H412" s="30"/>
      <c r="I412" s="30"/>
    </row>
    <row r="413" spans="1:9" x14ac:dyDescent="0.25">
      <c r="A413" s="31"/>
      <c r="B413" s="31"/>
      <c r="C413" s="31"/>
      <c r="D413" s="32"/>
      <c r="E413" s="31"/>
      <c r="F413" s="31"/>
      <c r="G413" s="31" t="s">
        <v>15</v>
      </c>
      <c r="H413" s="2">
        <v>-1280</v>
      </c>
      <c r="I413" s="2">
        <v>1280</v>
      </c>
    </row>
    <row r="414" spans="1:9" x14ac:dyDescent="0.25">
      <c r="A414" s="31"/>
      <c r="B414" s="31"/>
      <c r="C414" s="31"/>
      <c r="D414" s="32"/>
      <c r="E414" s="31"/>
      <c r="F414" s="31"/>
      <c r="G414" s="31" t="s">
        <v>216</v>
      </c>
      <c r="H414" s="2">
        <v>102.4</v>
      </c>
      <c r="I414" s="2">
        <v>-102.4</v>
      </c>
    </row>
    <row r="415" spans="1:9" x14ac:dyDescent="0.25">
      <c r="A415" s="31"/>
      <c r="B415" s="31"/>
      <c r="C415" s="31"/>
      <c r="D415" s="32"/>
      <c r="E415" s="31"/>
      <c r="F415" s="31"/>
      <c r="G415" s="31" t="s">
        <v>13</v>
      </c>
      <c r="H415" s="2">
        <v>-82.94</v>
      </c>
      <c r="I415" s="2">
        <v>82.94</v>
      </c>
    </row>
    <row r="416" spans="1:9" x14ac:dyDescent="0.25">
      <c r="A416" s="31"/>
      <c r="B416" s="31"/>
      <c r="C416" s="31"/>
      <c r="D416" s="32"/>
      <c r="E416" s="31"/>
      <c r="F416" s="31"/>
      <c r="G416" s="31" t="s">
        <v>217</v>
      </c>
      <c r="H416" s="2">
        <v>82.94</v>
      </c>
      <c r="I416" s="2">
        <v>-82.94</v>
      </c>
    </row>
    <row r="417" spans="1:9" x14ac:dyDescent="0.25">
      <c r="A417" s="31"/>
      <c r="B417" s="31"/>
      <c r="C417" s="31"/>
      <c r="D417" s="32"/>
      <c r="E417" s="31"/>
      <c r="F417" s="31"/>
      <c r="G417" s="31" t="s">
        <v>19</v>
      </c>
      <c r="H417" s="2">
        <v>17.53</v>
      </c>
      <c r="I417" s="2">
        <v>-17.53</v>
      </c>
    </row>
    <row r="418" spans="1:9" x14ac:dyDescent="0.25">
      <c r="A418" s="31"/>
      <c r="B418" s="31"/>
      <c r="C418" s="31"/>
      <c r="D418" s="32"/>
      <c r="E418" s="31"/>
      <c r="F418" s="31"/>
      <c r="G418" s="31" t="s">
        <v>19</v>
      </c>
      <c r="H418" s="2">
        <v>12</v>
      </c>
      <c r="I418" s="2">
        <v>-12</v>
      </c>
    </row>
    <row r="419" spans="1:9" x14ac:dyDescent="0.25">
      <c r="A419" s="31"/>
      <c r="B419" s="31"/>
      <c r="C419" s="31"/>
      <c r="D419" s="32"/>
      <c r="E419" s="31"/>
      <c r="F419" s="31"/>
      <c r="G419" s="31" t="s">
        <v>215</v>
      </c>
      <c r="H419" s="2">
        <v>57</v>
      </c>
      <c r="I419" s="2">
        <v>-57</v>
      </c>
    </row>
    <row r="420" spans="1:9" x14ac:dyDescent="0.25">
      <c r="A420" s="31"/>
      <c r="B420" s="31"/>
      <c r="C420" s="31"/>
      <c r="D420" s="32"/>
      <c r="E420" s="31"/>
      <c r="F420" s="31"/>
      <c r="G420" s="31" t="s">
        <v>22</v>
      </c>
      <c r="H420" s="2">
        <v>-79.36</v>
      </c>
      <c r="I420" s="2">
        <v>79.36</v>
      </c>
    </row>
    <row r="421" spans="1:9" x14ac:dyDescent="0.25">
      <c r="A421" s="31"/>
      <c r="B421" s="31"/>
      <c r="C421" s="31"/>
      <c r="D421" s="32"/>
      <c r="E421" s="31"/>
      <c r="F421" s="31"/>
      <c r="G421" s="31" t="s">
        <v>215</v>
      </c>
      <c r="H421" s="2">
        <v>79.36</v>
      </c>
      <c r="I421" s="2">
        <v>-79.36</v>
      </c>
    </row>
    <row r="422" spans="1:9" x14ac:dyDescent="0.25">
      <c r="A422" s="31"/>
      <c r="B422" s="31"/>
      <c r="C422" s="31"/>
      <c r="D422" s="32"/>
      <c r="E422" s="31"/>
      <c r="F422" s="31"/>
      <c r="G422" s="31" t="s">
        <v>215</v>
      </c>
      <c r="H422" s="2">
        <v>79.36</v>
      </c>
      <c r="I422" s="2">
        <v>-79.36</v>
      </c>
    </row>
    <row r="423" spans="1:9" x14ac:dyDescent="0.25">
      <c r="A423" s="31"/>
      <c r="B423" s="31"/>
      <c r="C423" s="31"/>
      <c r="D423" s="32"/>
      <c r="E423" s="31"/>
      <c r="F423" s="31"/>
      <c r="G423" s="31" t="s">
        <v>22</v>
      </c>
      <c r="H423" s="2">
        <v>-18.559999999999999</v>
      </c>
      <c r="I423" s="2">
        <v>18.559999999999999</v>
      </c>
    </row>
    <row r="424" spans="1:9" x14ac:dyDescent="0.25">
      <c r="A424" s="31"/>
      <c r="B424" s="31"/>
      <c r="C424" s="31"/>
      <c r="D424" s="32"/>
      <c r="E424" s="31"/>
      <c r="F424" s="31"/>
      <c r="G424" s="31" t="s">
        <v>215</v>
      </c>
      <c r="H424" s="2">
        <v>18.559999999999999</v>
      </c>
      <c r="I424" s="2">
        <v>-18.559999999999999</v>
      </c>
    </row>
    <row r="425" spans="1:9" ht="15.75" thickBot="1" x14ac:dyDescent="0.3">
      <c r="A425" s="31"/>
      <c r="B425" s="31"/>
      <c r="C425" s="31"/>
      <c r="D425" s="32"/>
      <c r="E425" s="31"/>
      <c r="F425" s="31"/>
      <c r="G425" s="31" t="s">
        <v>215</v>
      </c>
      <c r="H425" s="4">
        <v>18.559999999999999</v>
      </c>
      <c r="I425" s="4">
        <v>-18.559999999999999</v>
      </c>
    </row>
    <row r="426" spans="1:9" x14ac:dyDescent="0.25">
      <c r="A426" s="31" t="s">
        <v>44</v>
      </c>
      <c r="B426" s="31"/>
      <c r="C426" s="31"/>
      <c r="D426" s="32"/>
      <c r="E426" s="31"/>
      <c r="F426" s="31"/>
      <c r="G426" s="31"/>
      <c r="H426" s="2">
        <f>ROUND(SUM(H412:H425),5)</f>
        <v>-993.15</v>
      </c>
      <c r="I426" s="2">
        <f>ROUND(SUM(I412:I425),5)</f>
        <v>993.15</v>
      </c>
    </row>
    <row r="427" spans="1:9" x14ac:dyDescent="0.25">
      <c r="A427" s="1" t="s">
        <v>154</v>
      </c>
      <c r="B427" s="1"/>
      <c r="C427" s="1"/>
      <c r="D427" s="29"/>
      <c r="E427" s="1"/>
      <c r="F427" s="1"/>
      <c r="G427" s="1"/>
      <c r="H427" s="30"/>
      <c r="I427" s="30"/>
    </row>
    <row r="428" spans="1:9" x14ac:dyDescent="0.25">
      <c r="A428" s="28"/>
      <c r="B428" s="1" t="s">
        <v>155</v>
      </c>
      <c r="C428" s="1" t="s">
        <v>185</v>
      </c>
      <c r="D428" s="29">
        <v>46091</v>
      </c>
      <c r="E428" s="1" t="s">
        <v>210</v>
      </c>
      <c r="F428" s="1"/>
      <c r="G428" s="1" t="s">
        <v>128</v>
      </c>
      <c r="H428" s="30"/>
      <c r="I428" s="30">
        <v>-187</v>
      </c>
    </row>
    <row r="429" spans="1:9" x14ac:dyDescent="0.25">
      <c r="A429" s="1" t="s">
        <v>154</v>
      </c>
      <c r="B429" s="1"/>
      <c r="C429" s="1"/>
      <c r="D429" s="29"/>
      <c r="E429" s="1"/>
      <c r="F429" s="1"/>
      <c r="G429" s="1"/>
      <c r="H429" s="30"/>
      <c r="I429" s="30"/>
    </row>
    <row r="430" spans="1:9" x14ac:dyDescent="0.25">
      <c r="A430" s="31"/>
      <c r="B430" s="31"/>
      <c r="C430" s="31"/>
      <c r="D430" s="32"/>
      <c r="E430" s="31"/>
      <c r="F430" s="31"/>
      <c r="G430" s="31" t="s">
        <v>16</v>
      </c>
      <c r="H430" s="2">
        <v>-202.5</v>
      </c>
      <c r="I430" s="2">
        <v>202.5</v>
      </c>
    </row>
    <row r="431" spans="1:9" x14ac:dyDescent="0.25">
      <c r="A431" s="31"/>
      <c r="B431" s="31"/>
      <c r="C431" s="31"/>
      <c r="D431" s="32"/>
      <c r="E431" s="31"/>
      <c r="F431" s="31"/>
      <c r="G431" s="31" t="s">
        <v>22</v>
      </c>
      <c r="H431" s="2">
        <v>-12.56</v>
      </c>
      <c r="I431" s="2">
        <v>12.56</v>
      </c>
    </row>
    <row r="432" spans="1:9" x14ac:dyDescent="0.25">
      <c r="A432" s="31"/>
      <c r="B432" s="31"/>
      <c r="C432" s="31"/>
      <c r="D432" s="32"/>
      <c r="E432" s="31"/>
      <c r="F432" s="31"/>
      <c r="G432" s="31" t="s">
        <v>215</v>
      </c>
      <c r="H432" s="2">
        <v>12.56</v>
      </c>
      <c r="I432" s="2">
        <v>-12.56</v>
      </c>
    </row>
    <row r="433" spans="1:9" x14ac:dyDescent="0.25">
      <c r="A433" s="31"/>
      <c r="B433" s="31"/>
      <c r="C433" s="31"/>
      <c r="D433" s="32"/>
      <c r="E433" s="31"/>
      <c r="F433" s="31"/>
      <c r="G433" s="31" t="s">
        <v>215</v>
      </c>
      <c r="H433" s="2">
        <v>12.56</v>
      </c>
      <c r="I433" s="2">
        <v>-12.56</v>
      </c>
    </row>
    <row r="434" spans="1:9" x14ac:dyDescent="0.25">
      <c r="A434" s="31"/>
      <c r="B434" s="31"/>
      <c r="C434" s="31"/>
      <c r="D434" s="32"/>
      <c r="E434" s="31"/>
      <c r="F434" s="31"/>
      <c r="G434" s="31" t="s">
        <v>22</v>
      </c>
      <c r="H434" s="2">
        <v>-2.94</v>
      </c>
      <c r="I434" s="2">
        <v>2.94</v>
      </c>
    </row>
    <row r="435" spans="1:9" x14ac:dyDescent="0.25">
      <c r="A435" s="31"/>
      <c r="B435" s="31"/>
      <c r="C435" s="31"/>
      <c r="D435" s="32"/>
      <c r="E435" s="31"/>
      <c r="F435" s="31"/>
      <c r="G435" s="31" t="s">
        <v>215</v>
      </c>
      <c r="H435" s="2">
        <v>2.94</v>
      </c>
      <c r="I435" s="2">
        <v>-2.94</v>
      </c>
    </row>
    <row r="436" spans="1:9" x14ac:dyDescent="0.25">
      <c r="A436" s="31"/>
      <c r="B436" s="31"/>
      <c r="C436" s="31"/>
      <c r="D436" s="32"/>
      <c r="E436" s="31"/>
      <c r="F436" s="31"/>
      <c r="G436" s="31" t="s">
        <v>215</v>
      </c>
      <c r="H436" s="2">
        <v>2.94</v>
      </c>
      <c r="I436" s="2">
        <v>-2.94</v>
      </c>
    </row>
    <row r="437" spans="1:9" x14ac:dyDescent="0.25">
      <c r="A437" s="31"/>
      <c r="B437" s="31"/>
      <c r="C437" s="31"/>
      <c r="D437" s="32"/>
      <c r="E437" s="31"/>
      <c r="F437" s="31"/>
      <c r="G437" s="31" t="s">
        <v>10</v>
      </c>
      <c r="H437" s="2">
        <v>-5.47</v>
      </c>
      <c r="I437" s="2">
        <v>5.47</v>
      </c>
    </row>
    <row r="438" spans="1:9" ht="15.75" thickBot="1" x14ac:dyDescent="0.3">
      <c r="A438" s="31"/>
      <c r="B438" s="31"/>
      <c r="C438" s="31"/>
      <c r="D438" s="32"/>
      <c r="E438" s="31"/>
      <c r="F438" s="31"/>
      <c r="G438" s="31" t="s">
        <v>215</v>
      </c>
      <c r="H438" s="4">
        <v>5.47</v>
      </c>
      <c r="I438" s="4">
        <v>-5.47</v>
      </c>
    </row>
    <row r="439" spans="1:9" x14ac:dyDescent="0.25">
      <c r="A439" s="31" t="s">
        <v>44</v>
      </c>
      <c r="B439" s="31"/>
      <c r="C439" s="31"/>
      <c r="D439" s="32"/>
      <c r="E439" s="31"/>
      <c r="F439" s="31"/>
      <c r="G439" s="31"/>
      <c r="H439" s="2">
        <f>ROUND(SUM(H429:H438),5)</f>
        <v>-187</v>
      </c>
      <c r="I439" s="2">
        <f>ROUND(SUM(I429:I438),5)</f>
        <v>187</v>
      </c>
    </row>
    <row r="440" spans="1:9" x14ac:dyDescent="0.25">
      <c r="A440" s="1" t="s">
        <v>154</v>
      </c>
      <c r="B440" s="1"/>
      <c r="C440" s="1"/>
      <c r="D440" s="29"/>
      <c r="E440" s="1"/>
      <c r="F440" s="1"/>
      <c r="G440" s="1"/>
      <c r="H440" s="30"/>
      <c r="I440" s="30"/>
    </row>
    <row r="441" spans="1:9" x14ac:dyDescent="0.25">
      <c r="A441" s="28"/>
      <c r="B441" s="1" t="s">
        <v>155</v>
      </c>
      <c r="C441" s="1" t="s">
        <v>186</v>
      </c>
      <c r="D441" s="29">
        <v>46091</v>
      </c>
      <c r="E441" s="1" t="s">
        <v>211</v>
      </c>
      <c r="F441" s="1"/>
      <c r="G441" s="1" t="s">
        <v>128</v>
      </c>
      <c r="H441" s="30"/>
      <c r="I441" s="30">
        <v>-24.01</v>
      </c>
    </row>
    <row r="442" spans="1:9" x14ac:dyDescent="0.25">
      <c r="A442" s="1" t="s">
        <v>154</v>
      </c>
      <c r="B442" s="1"/>
      <c r="C442" s="1"/>
      <c r="D442" s="29"/>
      <c r="E442" s="1"/>
      <c r="F442" s="1"/>
      <c r="G442" s="1"/>
      <c r="H442" s="30"/>
      <c r="I442" s="30"/>
    </row>
    <row r="443" spans="1:9" x14ac:dyDescent="0.25">
      <c r="A443" s="31"/>
      <c r="B443" s="31"/>
      <c r="C443" s="31"/>
      <c r="D443" s="32"/>
      <c r="E443" s="31"/>
      <c r="F443" s="31"/>
      <c r="G443" s="31" t="s">
        <v>12</v>
      </c>
      <c r="H443" s="2">
        <v>-26</v>
      </c>
      <c r="I443" s="2">
        <v>26</v>
      </c>
    </row>
    <row r="444" spans="1:9" x14ac:dyDescent="0.25">
      <c r="A444" s="31"/>
      <c r="B444" s="31"/>
      <c r="C444" s="31"/>
      <c r="D444" s="32"/>
      <c r="E444" s="31"/>
      <c r="F444" s="31"/>
      <c r="G444" s="31" t="s">
        <v>22</v>
      </c>
      <c r="H444" s="2">
        <v>-1.61</v>
      </c>
      <c r="I444" s="2">
        <v>1.61</v>
      </c>
    </row>
    <row r="445" spans="1:9" x14ac:dyDescent="0.25">
      <c r="A445" s="31"/>
      <c r="B445" s="31"/>
      <c r="C445" s="31"/>
      <c r="D445" s="32"/>
      <c r="E445" s="31"/>
      <c r="F445" s="31"/>
      <c r="G445" s="31" t="s">
        <v>215</v>
      </c>
      <c r="H445" s="2">
        <v>1.61</v>
      </c>
      <c r="I445" s="2">
        <v>-1.61</v>
      </c>
    </row>
    <row r="446" spans="1:9" x14ac:dyDescent="0.25">
      <c r="A446" s="31"/>
      <c r="B446" s="31"/>
      <c r="C446" s="31"/>
      <c r="D446" s="32"/>
      <c r="E446" s="31"/>
      <c r="F446" s="31"/>
      <c r="G446" s="31" t="s">
        <v>215</v>
      </c>
      <c r="H446" s="2">
        <v>1.61</v>
      </c>
      <c r="I446" s="2">
        <v>-1.61</v>
      </c>
    </row>
    <row r="447" spans="1:9" x14ac:dyDescent="0.25">
      <c r="A447" s="31"/>
      <c r="B447" s="31"/>
      <c r="C447" s="31"/>
      <c r="D447" s="32"/>
      <c r="E447" s="31"/>
      <c r="F447" s="31"/>
      <c r="G447" s="31" t="s">
        <v>22</v>
      </c>
      <c r="H447" s="2">
        <v>-0.38</v>
      </c>
      <c r="I447" s="2">
        <v>0.38</v>
      </c>
    </row>
    <row r="448" spans="1:9" x14ac:dyDescent="0.25">
      <c r="A448" s="31"/>
      <c r="B448" s="31"/>
      <c r="C448" s="31"/>
      <c r="D448" s="32"/>
      <c r="E448" s="31"/>
      <c r="F448" s="31"/>
      <c r="G448" s="31" t="s">
        <v>215</v>
      </c>
      <c r="H448" s="2">
        <v>0.38</v>
      </c>
      <c r="I448" s="2">
        <v>-0.38</v>
      </c>
    </row>
    <row r="449" spans="1:9" x14ac:dyDescent="0.25">
      <c r="A449" s="31"/>
      <c r="B449" s="31"/>
      <c r="C449" s="31"/>
      <c r="D449" s="32"/>
      <c r="E449" s="31"/>
      <c r="F449" s="31"/>
      <c r="G449" s="31" t="s">
        <v>215</v>
      </c>
      <c r="H449" s="2">
        <v>0.38</v>
      </c>
      <c r="I449" s="2">
        <v>-0.38</v>
      </c>
    </row>
    <row r="450" spans="1:9" x14ac:dyDescent="0.25">
      <c r="A450" s="31"/>
      <c r="B450" s="31"/>
      <c r="C450" s="31"/>
      <c r="D450" s="32"/>
      <c r="E450" s="31"/>
      <c r="F450" s="31"/>
      <c r="G450" s="31" t="s">
        <v>10</v>
      </c>
      <c r="H450" s="2">
        <v>-0.16</v>
      </c>
      <c r="I450" s="2">
        <v>0.16</v>
      </c>
    </row>
    <row r="451" spans="1:9" x14ac:dyDescent="0.25">
      <c r="A451" s="31"/>
      <c r="B451" s="31"/>
      <c r="C451" s="31"/>
      <c r="D451" s="32"/>
      <c r="E451" s="31"/>
      <c r="F451" s="31"/>
      <c r="G451" s="31" t="s">
        <v>215</v>
      </c>
      <c r="H451" s="2">
        <v>0.16</v>
      </c>
      <c r="I451" s="2">
        <v>-0.16</v>
      </c>
    </row>
    <row r="452" spans="1:9" x14ac:dyDescent="0.25">
      <c r="A452" s="31"/>
      <c r="B452" s="31"/>
      <c r="C452" s="31"/>
      <c r="D452" s="32"/>
      <c r="E452" s="31"/>
      <c r="F452" s="31"/>
      <c r="G452" s="31" t="s">
        <v>10</v>
      </c>
      <c r="H452" s="2">
        <v>-0.7</v>
      </c>
      <c r="I452" s="2">
        <v>0.7</v>
      </c>
    </row>
    <row r="453" spans="1:9" ht="15.75" thickBot="1" x14ac:dyDescent="0.3">
      <c r="A453" s="31"/>
      <c r="B453" s="31"/>
      <c r="C453" s="31"/>
      <c r="D453" s="32"/>
      <c r="E453" s="31"/>
      <c r="F453" s="31"/>
      <c r="G453" s="31" t="s">
        <v>215</v>
      </c>
      <c r="H453" s="4">
        <v>0.7</v>
      </c>
      <c r="I453" s="4">
        <v>-0.7</v>
      </c>
    </row>
    <row r="454" spans="1:9" x14ac:dyDescent="0.25">
      <c r="A454" s="31" t="s">
        <v>44</v>
      </c>
      <c r="B454" s="31"/>
      <c r="C454" s="31"/>
      <c r="D454" s="32"/>
      <c r="E454" s="31"/>
      <c r="F454" s="31"/>
      <c r="G454" s="31"/>
      <c r="H454" s="2">
        <f>ROUND(SUM(H442:H453),5)</f>
        <v>-24.01</v>
      </c>
      <c r="I454" s="2">
        <f>ROUND(SUM(I442:I453),5)</f>
        <v>24.01</v>
      </c>
    </row>
    <row r="455" spans="1:9" x14ac:dyDescent="0.25">
      <c r="A455" s="1" t="s">
        <v>154</v>
      </c>
      <c r="B455" s="1"/>
      <c r="C455" s="1"/>
      <c r="D455" s="29"/>
      <c r="E455" s="1"/>
      <c r="F455" s="1"/>
      <c r="G455" s="1"/>
      <c r="H455" s="30"/>
      <c r="I455" s="30"/>
    </row>
    <row r="456" spans="1:9" x14ac:dyDescent="0.25">
      <c r="A456" s="28"/>
      <c r="B456" s="1" t="s">
        <v>155</v>
      </c>
      <c r="C456" s="1" t="s">
        <v>187</v>
      </c>
      <c r="D456" s="29">
        <v>46091</v>
      </c>
      <c r="E456" s="1" t="s">
        <v>212</v>
      </c>
      <c r="F456" s="1"/>
      <c r="G456" s="1" t="s">
        <v>128</v>
      </c>
      <c r="H456" s="30"/>
      <c r="I456" s="30">
        <v>-734.77</v>
      </c>
    </row>
    <row r="457" spans="1:9" x14ac:dyDescent="0.25">
      <c r="A457" s="1" t="s">
        <v>154</v>
      </c>
      <c r="B457" s="1"/>
      <c r="C457" s="1"/>
      <c r="D457" s="29"/>
      <c r="E457" s="1"/>
      <c r="F457" s="1"/>
      <c r="G457" s="1"/>
      <c r="H457" s="30"/>
      <c r="I457" s="30"/>
    </row>
    <row r="458" spans="1:9" x14ac:dyDescent="0.25">
      <c r="A458" s="31"/>
      <c r="B458" s="31"/>
      <c r="C458" s="31"/>
      <c r="D458" s="32"/>
      <c r="E458" s="31"/>
      <c r="F458" s="31"/>
      <c r="G458" s="31" t="s">
        <v>15</v>
      </c>
      <c r="H458" s="2">
        <v>-896</v>
      </c>
      <c r="I458" s="2">
        <v>896</v>
      </c>
    </row>
    <row r="459" spans="1:9" x14ac:dyDescent="0.25">
      <c r="A459" s="31"/>
      <c r="B459" s="31"/>
      <c r="C459" s="31"/>
      <c r="D459" s="32"/>
      <c r="E459" s="31"/>
      <c r="F459" s="31"/>
      <c r="G459" s="31" t="s">
        <v>216</v>
      </c>
      <c r="H459" s="2">
        <v>71.680000000000007</v>
      </c>
      <c r="I459" s="2">
        <v>-71.680000000000007</v>
      </c>
    </row>
    <row r="460" spans="1:9" x14ac:dyDescent="0.25">
      <c r="A460" s="31"/>
      <c r="B460" s="31"/>
      <c r="C460" s="31"/>
      <c r="D460" s="32"/>
      <c r="E460" s="31"/>
      <c r="F460" s="31"/>
      <c r="G460" s="31" t="s">
        <v>13</v>
      </c>
      <c r="H460" s="2">
        <v>-58.06</v>
      </c>
      <c r="I460" s="2">
        <v>58.06</v>
      </c>
    </row>
    <row r="461" spans="1:9" x14ac:dyDescent="0.25">
      <c r="A461" s="31"/>
      <c r="B461" s="31"/>
      <c r="C461" s="31"/>
      <c r="D461" s="32"/>
      <c r="E461" s="31"/>
      <c r="F461" s="31"/>
      <c r="G461" s="31" t="s">
        <v>217</v>
      </c>
      <c r="H461" s="2">
        <v>58.06</v>
      </c>
      <c r="I461" s="2">
        <v>-58.06</v>
      </c>
    </row>
    <row r="462" spans="1:9" x14ac:dyDescent="0.25">
      <c r="A462" s="31"/>
      <c r="B462" s="31"/>
      <c r="C462" s="31"/>
      <c r="D462" s="32"/>
      <c r="E462" s="31"/>
      <c r="F462" s="31"/>
      <c r="G462" s="31" t="s">
        <v>215</v>
      </c>
      <c r="H462" s="2">
        <v>21</v>
      </c>
      <c r="I462" s="2">
        <v>-21</v>
      </c>
    </row>
    <row r="463" spans="1:9" x14ac:dyDescent="0.25">
      <c r="A463" s="31"/>
      <c r="B463" s="31"/>
      <c r="C463" s="31"/>
      <c r="D463" s="32"/>
      <c r="E463" s="31"/>
      <c r="F463" s="31"/>
      <c r="G463" s="31" t="s">
        <v>22</v>
      </c>
      <c r="H463" s="2">
        <v>-55.56</v>
      </c>
      <c r="I463" s="2">
        <v>55.56</v>
      </c>
    </row>
    <row r="464" spans="1:9" x14ac:dyDescent="0.25">
      <c r="A464" s="31"/>
      <c r="B464" s="31"/>
      <c r="C464" s="31"/>
      <c r="D464" s="32"/>
      <c r="E464" s="31"/>
      <c r="F464" s="31"/>
      <c r="G464" s="31" t="s">
        <v>215</v>
      </c>
      <c r="H464" s="2">
        <v>55.56</v>
      </c>
      <c r="I464" s="2">
        <v>-55.56</v>
      </c>
    </row>
    <row r="465" spans="1:9" x14ac:dyDescent="0.25">
      <c r="A465" s="31"/>
      <c r="B465" s="31"/>
      <c r="C465" s="31"/>
      <c r="D465" s="32"/>
      <c r="E465" s="31"/>
      <c r="F465" s="31"/>
      <c r="G465" s="31" t="s">
        <v>215</v>
      </c>
      <c r="H465" s="2">
        <v>55.56</v>
      </c>
      <c r="I465" s="2">
        <v>-55.56</v>
      </c>
    </row>
    <row r="466" spans="1:9" x14ac:dyDescent="0.25">
      <c r="A466" s="31"/>
      <c r="B466" s="31"/>
      <c r="C466" s="31"/>
      <c r="D466" s="32"/>
      <c r="E466" s="31"/>
      <c r="F466" s="31"/>
      <c r="G466" s="31" t="s">
        <v>22</v>
      </c>
      <c r="H466" s="2">
        <v>-12.99</v>
      </c>
      <c r="I466" s="2">
        <v>12.99</v>
      </c>
    </row>
    <row r="467" spans="1:9" x14ac:dyDescent="0.25">
      <c r="A467" s="31"/>
      <c r="B467" s="31"/>
      <c r="C467" s="31"/>
      <c r="D467" s="32"/>
      <c r="E467" s="31"/>
      <c r="F467" s="31"/>
      <c r="G467" s="31" t="s">
        <v>215</v>
      </c>
      <c r="H467" s="2">
        <v>12.99</v>
      </c>
      <c r="I467" s="2">
        <v>-12.99</v>
      </c>
    </row>
    <row r="468" spans="1:9" x14ac:dyDescent="0.25">
      <c r="A468" s="31"/>
      <c r="B468" s="31"/>
      <c r="C468" s="31"/>
      <c r="D468" s="32"/>
      <c r="E468" s="31"/>
      <c r="F468" s="31"/>
      <c r="G468" s="31" t="s">
        <v>215</v>
      </c>
      <c r="H468" s="2">
        <v>12.99</v>
      </c>
      <c r="I468" s="2">
        <v>-12.99</v>
      </c>
    </row>
    <row r="469" spans="1:9" x14ac:dyDescent="0.25">
      <c r="A469" s="31"/>
      <c r="B469" s="31"/>
      <c r="C469" s="31"/>
      <c r="D469" s="32"/>
      <c r="E469" s="31"/>
      <c r="F469" s="31"/>
      <c r="G469" s="31" t="s">
        <v>10</v>
      </c>
      <c r="H469" s="2">
        <v>-5.38</v>
      </c>
      <c r="I469" s="2">
        <v>5.38</v>
      </c>
    </row>
    <row r="470" spans="1:9" x14ac:dyDescent="0.25">
      <c r="A470" s="31"/>
      <c r="B470" s="31"/>
      <c r="C470" s="31"/>
      <c r="D470" s="32"/>
      <c r="E470" s="31"/>
      <c r="F470" s="31"/>
      <c r="G470" s="31" t="s">
        <v>215</v>
      </c>
      <c r="H470" s="2">
        <v>5.38</v>
      </c>
      <c r="I470" s="2">
        <v>-5.38</v>
      </c>
    </row>
    <row r="471" spans="1:9" x14ac:dyDescent="0.25">
      <c r="A471" s="31"/>
      <c r="B471" s="31"/>
      <c r="C471" s="31"/>
      <c r="D471" s="32"/>
      <c r="E471" s="31"/>
      <c r="F471" s="31"/>
      <c r="G471" s="31" t="s">
        <v>10</v>
      </c>
      <c r="H471" s="2">
        <v>-24.2</v>
      </c>
      <c r="I471" s="2">
        <v>24.2</v>
      </c>
    </row>
    <row r="472" spans="1:9" ht="15.75" thickBot="1" x14ac:dyDescent="0.3">
      <c r="A472" s="31"/>
      <c r="B472" s="31"/>
      <c r="C472" s="31"/>
      <c r="D472" s="32"/>
      <c r="E472" s="31"/>
      <c r="F472" s="31"/>
      <c r="G472" s="31" t="s">
        <v>215</v>
      </c>
      <c r="H472" s="4">
        <v>24.2</v>
      </c>
      <c r="I472" s="4">
        <v>-24.2</v>
      </c>
    </row>
    <row r="473" spans="1:9" x14ac:dyDescent="0.25">
      <c r="A473" s="31" t="s">
        <v>44</v>
      </c>
      <c r="B473" s="31"/>
      <c r="C473" s="31"/>
      <c r="D473" s="32"/>
      <c r="E473" s="31"/>
      <c r="F473" s="31"/>
      <c r="G473" s="31"/>
      <c r="H473" s="2">
        <f>ROUND(SUM(H457:H472),5)</f>
        <v>-734.77</v>
      </c>
      <c r="I473" s="2">
        <f>ROUND(SUM(I457:I472),5)</f>
        <v>734.77</v>
      </c>
    </row>
    <row r="474" spans="1:9" x14ac:dyDescent="0.25">
      <c r="A474" s="1" t="s">
        <v>154</v>
      </c>
      <c r="B474" s="1"/>
      <c r="C474" s="1"/>
      <c r="D474" s="29"/>
      <c r="E474" s="1"/>
      <c r="F474" s="1"/>
      <c r="G474" s="1"/>
      <c r="H474" s="30"/>
      <c r="I474" s="30"/>
    </row>
    <row r="475" spans="1:9" x14ac:dyDescent="0.25">
      <c r="A475" s="28"/>
      <c r="B475" s="1" t="s">
        <v>155</v>
      </c>
      <c r="C475" s="1" t="s">
        <v>188</v>
      </c>
      <c r="D475" s="29">
        <v>46091</v>
      </c>
      <c r="E475" s="1" t="s">
        <v>213</v>
      </c>
      <c r="F475" s="1"/>
      <c r="G475" s="1" t="s">
        <v>128</v>
      </c>
      <c r="H475" s="30"/>
      <c r="I475" s="30">
        <v>-720.33</v>
      </c>
    </row>
    <row r="476" spans="1:9" x14ac:dyDescent="0.25">
      <c r="A476" s="1" t="s">
        <v>154</v>
      </c>
      <c r="B476" s="1"/>
      <c r="C476" s="1"/>
      <c r="D476" s="29"/>
      <c r="E476" s="1"/>
      <c r="F476" s="1"/>
      <c r="G476" s="1"/>
      <c r="H476" s="30"/>
      <c r="I476" s="30"/>
    </row>
    <row r="477" spans="1:9" x14ac:dyDescent="0.25">
      <c r="A477" s="31"/>
      <c r="B477" s="31"/>
      <c r="C477" s="31"/>
      <c r="D477" s="32"/>
      <c r="E477" s="31"/>
      <c r="F477" s="31"/>
      <c r="G477" s="31" t="s">
        <v>15</v>
      </c>
      <c r="H477" s="2">
        <v>-780</v>
      </c>
      <c r="I477" s="2">
        <v>780</v>
      </c>
    </row>
    <row r="478" spans="1:9" x14ac:dyDescent="0.25">
      <c r="A478" s="31"/>
      <c r="B478" s="31"/>
      <c r="C478" s="31"/>
      <c r="D478" s="32"/>
      <c r="E478" s="31"/>
      <c r="F478" s="31"/>
      <c r="G478" s="31" t="s">
        <v>22</v>
      </c>
      <c r="H478" s="2">
        <v>-48.36</v>
      </c>
      <c r="I478" s="2">
        <v>48.36</v>
      </c>
    </row>
    <row r="479" spans="1:9" x14ac:dyDescent="0.25">
      <c r="A479" s="31"/>
      <c r="B479" s="31"/>
      <c r="C479" s="31"/>
      <c r="D479" s="32"/>
      <c r="E479" s="31"/>
      <c r="F479" s="31"/>
      <c r="G479" s="31" t="s">
        <v>215</v>
      </c>
      <c r="H479" s="2">
        <v>48.36</v>
      </c>
      <c r="I479" s="2">
        <v>-48.36</v>
      </c>
    </row>
    <row r="480" spans="1:9" x14ac:dyDescent="0.25">
      <c r="A480" s="31"/>
      <c r="B480" s="31"/>
      <c r="C480" s="31"/>
      <c r="D480" s="32"/>
      <c r="E480" s="31"/>
      <c r="F480" s="31"/>
      <c r="G480" s="31" t="s">
        <v>215</v>
      </c>
      <c r="H480" s="2">
        <v>48.36</v>
      </c>
      <c r="I480" s="2">
        <v>-48.36</v>
      </c>
    </row>
    <row r="481" spans="1:9" x14ac:dyDescent="0.25">
      <c r="A481" s="31"/>
      <c r="B481" s="31"/>
      <c r="C481" s="31"/>
      <c r="D481" s="32"/>
      <c r="E481" s="31"/>
      <c r="F481" s="31"/>
      <c r="G481" s="31" t="s">
        <v>22</v>
      </c>
      <c r="H481" s="2">
        <v>-11.31</v>
      </c>
      <c r="I481" s="2">
        <v>11.31</v>
      </c>
    </row>
    <row r="482" spans="1:9" x14ac:dyDescent="0.25">
      <c r="A482" s="31"/>
      <c r="B482" s="31"/>
      <c r="C482" s="31"/>
      <c r="D482" s="32"/>
      <c r="E482" s="31"/>
      <c r="F482" s="31"/>
      <c r="G482" s="31" t="s">
        <v>215</v>
      </c>
      <c r="H482" s="2">
        <v>11.31</v>
      </c>
      <c r="I482" s="2">
        <v>-11.31</v>
      </c>
    </row>
    <row r="483" spans="1:9" x14ac:dyDescent="0.25">
      <c r="A483" s="31"/>
      <c r="B483" s="31"/>
      <c r="C483" s="31"/>
      <c r="D483" s="32"/>
      <c r="E483" s="31"/>
      <c r="F483" s="31"/>
      <c r="G483" s="31" t="s">
        <v>215</v>
      </c>
      <c r="H483" s="2">
        <v>11.31</v>
      </c>
      <c r="I483" s="2">
        <v>-11.31</v>
      </c>
    </row>
    <row r="484" spans="1:9" x14ac:dyDescent="0.25">
      <c r="A484" s="31"/>
      <c r="B484" s="31"/>
      <c r="C484" s="31"/>
      <c r="D484" s="32"/>
      <c r="E484" s="31"/>
      <c r="F484" s="31"/>
      <c r="G484" s="31" t="s">
        <v>10</v>
      </c>
      <c r="H484" s="2">
        <v>-4.68</v>
      </c>
      <c r="I484" s="2">
        <v>4.68</v>
      </c>
    </row>
    <row r="485" spans="1:9" x14ac:dyDescent="0.25">
      <c r="A485" s="31"/>
      <c r="B485" s="31"/>
      <c r="C485" s="31"/>
      <c r="D485" s="32"/>
      <c r="E485" s="31"/>
      <c r="F485" s="31"/>
      <c r="G485" s="31" t="s">
        <v>215</v>
      </c>
      <c r="H485" s="2">
        <v>4.68</v>
      </c>
      <c r="I485" s="2">
        <v>-4.68</v>
      </c>
    </row>
    <row r="486" spans="1:9" x14ac:dyDescent="0.25">
      <c r="A486" s="31"/>
      <c r="B486" s="31"/>
      <c r="C486" s="31"/>
      <c r="D486" s="32"/>
      <c r="E486" s="31"/>
      <c r="F486" s="31"/>
      <c r="G486" s="31" t="s">
        <v>10</v>
      </c>
      <c r="H486" s="2">
        <v>-21.06</v>
      </c>
      <c r="I486" s="2">
        <v>21.06</v>
      </c>
    </row>
    <row r="487" spans="1:9" ht="15.75" thickBot="1" x14ac:dyDescent="0.3">
      <c r="A487" s="31"/>
      <c r="B487" s="31"/>
      <c r="C487" s="31"/>
      <c r="D487" s="32"/>
      <c r="E487" s="31"/>
      <c r="F487" s="31"/>
      <c r="G487" s="31" t="s">
        <v>215</v>
      </c>
      <c r="H487" s="4">
        <v>21.06</v>
      </c>
      <c r="I487" s="4">
        <v>-21.06</v>
      </c>
    </row>
    <row r="488" spans="1:9" x14ac:dyDescent="0.25">
      <c r="A488" s="31" t="s">
        <v>44</v>
      </c>
      <c r="B488" s="31"/>
      <c r="C488" s="31"/>
      <c r="D488" s="32"/>
      <c r="E488" s="31"/>
      <c r="F488" s="31"/>
      <c r="G488" s="31"/>
      <c r="H488" s="2">
        <f>ROUND(SUM(H476:H487),5)</f>
        <v>-720.33</v>
      </c>
      <c r="I488" s="2">
        <f>ROUND(SUM(I476:I487),5)</f>
        <v>720.33</v>
      </c>
    </row>
    <row r="489" spans="1:9" x14ac:dyDescent="0.25">
      <c r="A489" s="1" t="s">
        <v>154</v>
      </c>
      <c r="B489" s="1"/>
      <c r="C489" s="1"/>
      <c r="D489" s="29"/>
      <c r="E489" s="1"/>
      <c r="F489" s="1"/>
      <c r="G489" s="1"/>
      <c r="H489" s="30"/>
      <c r="I489" s="30"/>
    </row>
    <row r="490" spans="1:9" x14ac:dyDescent="0.25">
      <c r="A490" s="28"/>
      <c r="B490" s="1" t="s">
        <v>155</v>
      </c>
      <c r="C490" s="1" t="s">
        <v>189</v>
      </c>
      <c r="D490" s="29">
        <v>46091</v>
      </c>
      <c r="E490" s="1" t="s">
        <v>214</v>
      </c>
      <c r="F490" s="1"/>
      <c r="G490" s="1" t="s">
        <v>128</v>
      </c>
      <c r="H490" s="30"/>
      <c r="I490" s="30">
        <v>-180.08</v>
      </c>
    </row>
    <row r="491" spans="1:9" x14ac:dyDescent="0.25">
      <c r="A491" s="1" t="s">
        <v>154</v>
      </c>
      <c r="B491" s="1"/>
      <c r="C491" s="1"/>
      <c r="D491" s="29"/>
      <c r="E491" s="1"/>
      <c r="F491" s="1"/>
      <c r="G491" s="1"/>
      <c r="H491" s="30"/>
      <c r="I491" s="30"/>
    </row>
    <row r="492" spans="1:9" x14ac:dyDescent="0.25">
      <c r="A492" s="31"/>
      <c r="B492" s="31"/>
      <c r="C492" s="31"/>
      <c r="D492" s="32"/>
      <c r="E492" s="31"/>
      <c r="F492" s="31"/>
      <c r="G492" s="31" t="s">
        <v>12</v>
      </c>
      <c r="H492" s="2">
        <v>-195</v>
      </c>
      <c r="I492" s="2">
        <v>195</v>
      </c>
    </row>
    <row r="493" spans="1:9" x14ac:dyDescent="0.25">
      <c r="A493" s="31"/>
      <c r="B493" s="31"/>
      <c r="C493" s="31"/>
      <c r="D493" s="32"/>
      <c r="E493" s="31"/>
      <c r="F493" s="31"/>
      <c r="G493" s="31" t="s">
        <v>22</v>
      </c>
      <c r="H493" s="2">
        <v>-12.09</v>
      </c>
      <c r="I493" s="2">
        <v>12.09</v>
      </c>
    </row>
    <row r="494" spans="1:9" x14ac:dyDescent="0.25">
      <c r="A494" s="31"/>
      <c r="B494" s="31"/>
      <c r="C494" s="31"/>
      <c r="D494" s="32"/>
      <c r="E494" s="31"/>
      <c r="F494" s="31"/>
      <c r="G494" s="31" t="s">
        <v>215</v>
      </c>
      <c r="H494" s="2">
        <v>12.09</v>
      </c>
      <c r="I494" s="2">
        <v>-12.09</v>
      </c>
    </row>
    <row r="495" spans="1:9" x14ac:dyDescent="0.25">
      <c r="A495" s="31"/>
      <c r="B495" s="31"/>
      <c r="C495" s="31"/>
      <c r="D495" s="32"/>
      <c r="E495" s="31"/>
      <c r="F495" s="31"/>
      <c r="G495" s="31" t="s">
        <v>215</v>
      </c>
      <c r="H495" s="2">
        <v>12.09</v>
      </c>
      <c r="I495" s="2">
        <v>-12.09</v>
      </c>
    </row>
    <row r="496" spans="1:9" x14ac:dyDescent="0.25">
      <c r="A496" s="31"/>
      <c r="B496" s="31"/>
      <c r="C496" s="31"/>
      <c r="D496" s="32"/>
      <c r="E496" s="31"/>
      <c r="F496" s="31"/>
      <c r="G496" s="31" t="s">
        <v>22</v>
      </c>
      <c r="H496" s="2">
        <v>-2.83</v>
      </c>
      <c r="I496" s="2">
        <v>2.83</v>
      </c>
    </row>
    <row r="497" spans="1:9" x14ac:dyDescent="0.25">
      <c r="A497" s="31"/>
      <c r="B497" s="31"/>
      <c r="C497" s="31"/>
      <c r="D497" s="32"/>
      <c r="E497" s="31"/>
      <c r="F497" s="31"/>
      <c r="G497" s="31" t="s">
        <v>215</v>
      </c>
      <c r="H497" s="2">
        <v>2.83</v>
      </c>
      <c r="I497" s="2">
        <v>-2.83</v>
      </c>
    </row>
    <row r="498" spans="1:9" x14ac:dyDescent="0.25">
      <c r="A498" s="31"/>
      <c r="B498" s="31"/>
      <c r="C498" s="31"/>
      <c r="D498" s="32"/>
      <c r="E498" s="31"/>
      <c r="F498" s="31"/>
      <c r="G498" s="31" t="s">
        <v>215</v>
      </c>
      <c r="H498" s="2">
        <v>2.83</v>
      </c>
      <c r="I498" s="2">
        <v>-2.83</v>
      </c>
    </row>
    <row r="499" spans="1:9" x14ac:dyDescent="0.25">
      <c r="A499" s="31"/>
      <c r="B499" s="31"/>
      <c r="C499" s="31"/>
      <c r="D499" s="32"/>
      <c r="E499" s="31"/>
      <c r="F499" s="31"/>
      <c r="G499" s="31" t="s">
        <v>10</v>
      </c>
      <c r="H499" s="2">
        <v>-1.17</v>
      </c>
      <c r="I499" s="2">
        <v>1.17</v>
      </c>
    </row>
    <row r="500" spans="1:9" x14ac:dyDescent="0.25">
      <c r="A500" s="31"/>
      <c r="B500" s="31"/>
      <c r="C500" s="31"/>
      <c r="D500" s="32"/>
      <c r="E500" s="31"/>
      <c r="F500" s="31"/>
      <c r="G500" s="31" t="s">
        <v>215</v>
      </c>
      <c r="H500" s="2">
        <v>1.17</v>
      </c>
      <c r="I500" s="2">
        <v>-1.17</v>
      </c>
    </row>
    <row r="501" spans="1:9" x14ac:dyDescent="0.25">
      <c r="A501" s="31"/>
      <c r="B501" s="31"/>
      <c r="C501" s="31"/>
      <c r="D501" s="32"/>
      <c r="E501" s="31"/>
      <c r="F501" s="31"/>
      <c r="G501" s="31" t="s">
        <v>10</v>
      </c>
      <c r="H501" s="2">
        <v>-5.27</v>
      </c>
      <c r="I501" s="2">
        <v>5.27</v>
      </c>
    </row>
    <row r="502" spans="1:9" ht="15.75" thickBot="1" x14ac:dyDescent="0.3">
      <c r="A502" s="31"/>
      <c r="B502" s="31"/>
      <c r="C502" s="31"/>
      <c r="D502" s="32"/>
      <c r="E502" s="31"/>
      <c r="F502" s="31"/>
      <c r="G502" s="31" t="s">
        <v>215</v>
      </c>
      <c r="H502" s="4">
        <v>5.27</v>
      </c>
      <c r="I502" s="4">
        <v>-5.27</v>
      </c>
    </row>
    <row r="503" spans="1:9" x14ac:dyDescent="0.25">
      <c r="A503" s="31" t="s">
        <v>44</v>
      </c>
      <c r="B503" s="31"/>
      <c r="C503" s="31"/>
      <c r="D503" s="32"/>
      <c r="E503" s="31"/>
      <c r="F503" s="31"/>
      <c r="G503" s="31"/>
      <c r="H503" s="2">
        <f>ROUND(SUM(H491:H502),5)</f>
        <v>-180.08</v>
      </c>
      <c r="I503" s="2">
        <f>ROUND(SUM(I491:I502),5)</f>
        <v>180.08</v>
      </c>
    </row>
    <row r="504" spans="1:9" x14ac:dyDescent="0.25">
      <c r="A504" s="1" t="s">
        <v>154</v>
      </c>
      <c r="B504" s="1"/>
      <c r="C504" s="1"/>
      <c r="D504" s="29"/>
      <c r="E504" s="1"/>
      <c r="F504" s="1"/>
      <c r="G504" s="1"/>
      <c r="H504" s="30"/>
      <c r="I504" s="30"/>
    </row>
    <row r="505" spans="1:9" x14ac:dyDescent="0.25">
      <c r="A505" s="28"/>
      <c r="B505" s="1" t="s">
        <v>155</v>
      </c>
      <c r="C505" s="1" t="s">
        <v>218</v>
      </c>
      <c r="D505" s="29">
        <v>46091</v>
      </c>
      <c r="E505" s="1" t="s">
        <v>248</v>
      </c>
      <c r="F505" s="1"/>
      <c r="G505" s="1" t="s">
        <v>128</v>
      </c>
      <c r="H505" s="30"/>
      <c r="I505" s="30">
        <v>-918.44</v>
      </c>
    </row>
    <row r="506" spans="1:9" x14ac:dyDescent="0.25">
      <c r="A506" s="1" t="s">
        <v>154</v>
      </c>
      <c r="B506" s="1"/>
      <c r="C506" s="1"/>
      <c r="D506" s="29"/>
      <c r="E506" s="1"/>
      <c r="F506" s="1"/>
      <c r="G506" s="1"/>
      <c r="H506" s="30"/>
      <c r="I506" s="30"/>
    </row>
    <row r="507" spans="1:9" x14ac:dyDescent="0.25">
      <c r="A507" s="31"/>
      <c r="B507" s="31"/>
      <c r="C507" s="31"/>
      <c r="D507" s="32"/>
      <c r="E507" s="31"/>
      <c r="F507" s="31"/>
      <c r="G507" s="31" t="s">
        <v>15</v>
      </c>
      <c r="H507" s="2">
        <v>-1040</v>
      </c>
      <c r="I507" s="2">
        <v>1040</v>
      </c>
    </row>
    <row r="508" spans="1:9" x14ac:dyDescent="0.25">
      <c r="A508" s="31"/>
      <c r="B508" s="31"/>
      <c r="C508" s="31"/>
      <c r="D508" s="32"/>
      <c r="E508" s="31"/>
      <c r="F508" s="31"/>
      <c r="G508" s="31" t="s">
        <v>215</v>
      </c>
      <c r="H508" s="2">
        <v>42</v>
      </c>
      <c r="I508" s="2">
        <v>-42</v>
      </c>
    </row>
    <row r="509" spans="1:9" x14ac:dyDescent="0.25">
      <c r="A509" s="31"/>
      <c r="B509" s="31"/>
      <c r="C509" s="31"/>
      <c r="D509" s="32"/>
      <c r="E509" s="31"/>
      <c r="F509" s="31"/>
      <c r="G509" s="31" t="s">
        <v>22</v>
      </c>
      <c r="H509" s="2">
        <v>-64.48</v>
      </c>
      <c r="I509" s="2">
        <v>64.48</v>
      </c>
    </row>
    <row r="510" spans="1:9" x14ac:dyDescent="0.25">
      <c r="A510" s="31"/>
      <c r="B510" s="31"/>
      <c r="C510" s="31"/>
      <c r="D510" s="32"/>
      <c r="E510" s="31"/>
      <c r="F510" s="31"/>
      <c r="G510" s="31" t="s">
        <v>215</v>
      </c>
      <c r="H510" s="2">
        <v>64.48</v>
      </c>
      <c r="I510" s="2">
        <v>-64.48</v>
      </c>
    </row>
    <row r="511" spans="1:9" x14ac:dyDescent="0.25">
      <c r="A511" s="31"/>
      <c r="B511" s="31"/>
      <c r="C511" s="31"/>
      <c r="D511" s="32"/>
      <c r="E511" s="31"/>
      <c r="F511" s="31"/>
      <c r="G511" s="31" t="s">
        <v>215</v>
      </c>
      <c r="H511" s="2">
        <v>64.48</v>
      </c>
      <c r="I511" s="2">
        <v>-64.48</v>
      </c>
    </row>
    <row r="512" spans="1:9" x14ac:dyDescent="0.25">
      <c r="A512" s="31"/>
      <c r="B512" s="31"/>
      <c r="C512" s="31"/>
      <c r="D512" s="32"/>
      <c r="E512" s="31"/>
      <c r="F512" s="31"/>
      <c r="G512" s="31" t="s">
        <v>22</v>
      </c>
      <c r="H512" s="2">
        <v>-15.08</v>
      </c>
      <c r="I512" s="2">
        <v>15.08</v>
      </c>
    </row>
    <row r="513" spans="1:9" x14ac:dyDescent="0.25">
      <c r="A513" s="31"/>
      <c r="B513" s="31"/>
      <c r="C513" s="31"/>
      <c r="D513" s="32"/>
      <c r="E513" s="31"/>
      <c r="F513" s="31"/>
      <c r="G513" s="31" t="s">
        <v>215</v>
      </c>
      <c r="H513" s="2">
        <v>15.08</v>
      </c>
      <c r="I513" s="2">
        <v>-15.08</v>
      </c>
    </row>
    <row r="514" spans="1:9" x14ac:dyDescent="0.25">
      <c r="A514" s="31"/>
      <c r="B514" s="31"/>
      <c r="C514" s="31"/>
      <c r="D514" s="32"/>
      <c r="E514" s="31"/>
      <c r="F514" s="31"/>
      <c r="G514" s="31" t="s">
        <v>215</v>
      </c>
      <c r="H514" s="2">
        <v>15.08</v>
      </c>
      <c r="I514" s="2">
        <v>-15.08</v>
      </c>
    </row>
    <row r="515" spans="1:9" x14ac:dyDescent="0.25">
      <c r="A515" s="31"/>
      <c r="B515" s="31"/>
      <c r="C515" s="31"/>
      <c r="D515" s="32"/>
      <c r="E515" s="31"/>
      <c r="F515" s="31"/>
      <c r="G515" s="31" t="s">
        <v>10</v>
      </c>
      <c r="H515" s="2">
        <v>-6.24</v>
      </c>
      <c r="I515" s="2">
        <v>6.24</v>
      </c>
    </row>
    <row r="516" spans="1:9" x14ac:dyDescent="0.25">
      <c r="A516" s="31"/>
      <c r="B516" s="31"/>
      <c r="C516" s="31"/>
      <c r="D516" s="32"/>
      <c r="E516" s="31"/>
      <c r="F516" s="31"/>
      <c r="G516" s="31" t="s">
        <v>215</v>
      </c>
      <c r="H516" s="2">
        <v>6.24</v>
      </c>
      <c r="I516" s="2">
        <v>-6.24</v>
      </c>
    </row>
    <row r="517" spans="1:9" x14ac:dyDescent="0.25">
      <c r="A517" s="31"/>
      <c r="B517" s="31"/>
      <c r="C517" s="31"/>
      <c r="D517" s="32"/>
      <c r="E517" s="31"/>
      <c r="F517" s="31"/>
      <c r="G517" s="31" t="s">
        <v>10</v>
      </c>
      <c r="H517" s="2">
        <v>-28.08</v>
      </c>
      <c r="I517" s="2">
        <v>28.08</v>
      </c>
    </row>
    <row r="518" spans="1:9" ht="15.75" thickBot="1" x14ac:dyDescent="0.3">
      <c r="A518" s="31"/>
      <c r="B518" s="31"/>
      <c r="C518" s="31"/>
      <c r="D518" s="32"/>
      <c r="E518" s="31"/>
      <c r="F518" s="31"/>
      <c r="G518" s="31" t="s">
        <v>215</v>
      </c>
      <c r="H518" s="4">
        <v>28.08</v>
      </c>
      <c r="I518" s="4">
        <v>-28.08</v>
      </c>
    </row>
    <row r="519" spans="1:9" x14ac:dyDescent="0.25">
      <c r="A519" s="31" t="s">
        <v>44</v>
      </c>
      <c r="B519" s="31"/>
      <c r="C519" s="31"/>
      <c r="D519" s="32"/>
      <c r="E519" s="31"/>
      <c r="F519" s="31"/>
      <c r="G519" s="31"/>
      <c r="H519" s="2">
        <f>ROUND(SUM(H506:H518),5)</f>
        <v>-918.44</v>
      </c>
      <c r="I519" s="2">
        <f>ROUND(SUM(I506:I518),5)</f>
        <v>918.44</v>
      </c>
    </row>
    <row r="520" spans="1:9" x14ac:dyDescent="0.25">
      <c r="A520" s="1" t="s">
        <v>154</v>
      </c>
      <c r="B520" s="1"/>
      <c r="C520" s="1"/>
      <c r="D520" s="29"/>
      <c r="E520" s="1"/>
      <c r="F520" s="1"/>
      <c r="G520" s="1"/>
      <c r="H520" s="30"/>
      <c r="I520" s="30"/>
    </row>
    <row r="521" spans="1:9" x14ac:dyDescent="0.25">
      <c r="A521" s="28"/>
      <c r="B521" s="1" t="s">
        <v>155</v>
      </c>
      <c r="C521" s="1" t="s">
        <v>219</v>
      </c>
      <c r="D521" s="29">
        <v>46091</v>
      </c>
      <c r="E521" s="1" t="s">
        <v>249</v>
      </c>
      <c r="F521" s="1"/>
      <c r="G521" s="1" t="s">
        <v>128</v>
      </c>
      <c r="H521" s="30"/>
      <c r="I521" s="30">
        <v>-1404.84</v>
      </c>
    </row>
    <row r="522" spans="1:9" x14ac:dyDescent="0.25">
      <c r="A522" s="1" t="s">
        <v>154</v>
      </c>
      <c r="B522" s="1"/>
      <c r="C522" s="1"/>
      <c r="D522" s="29"/>
      <c r="E522" s="1"/>
      <c r="F522" s="1"/>
      <c r="G522" s="1"/>
      <c r="H522" s="30"/>
      <c r="I522" s="30"/>
    </row>
    <row r="523" spans="1:9" x14ac:dyDescent="0.25">
      <c r="A523" s="31"/>
      <c r="B523" s="31"/>
      <c r="C523" s="31"/>
      <c r="D523" s="32"/>
      <c r="E523" s="31"/>
      <c r="F523" s="31"/>
      <c r="G523" s="31" t="s">
        <v>11</v>
      </c>
      <c r="H523" s="2">
        <v>-1861.92</v>
      </c>
      <c r="I523" s="2">
        <v>1861.92</v>
      </c>
    </row>
    <row r="524" spans="1:9" x14ac:dyDescent="0.25">
      <c r="A524" s="31"/>
      <c r="B524" s="31"/>
      <c r="C524" s="31"/>
      <c r="D524" s="32"/>
      <c r="E524" s="31"/>
      <c r="F524" s="31"/>
      <c r="G524" s="31" t="s">
        <v>216</v>
      </c>
      <c r="H524" s="2">
        <v>148.94999999999999</v>
      </c>
      <c r="I524" s="2">
        <v>-148.94999999999999</v>
      </c>
    </row>
    <row r="525" spans="1:9" x14ac:dyDescent="0.25">
      <c r="A525" s="31"/>
      <c r="B525" s="31"/>
      <c r="C525" s="31"/>
      <c r="D525" s="32"/>
      <c r="E525" s="31"/>
      <c r="F525" s="31"/>
      <c r="G525" s="31" t="s">
        <v>13</v>
      </c>
      <c r="H525" s="2">
        <v>-120.65</v>
      </c>
      <c r="I525" s="2">
        <v>120.65</v>
      </c>
    </row>
    <row r="526" spans="1:9" x14ac:dyDescent="0.25">
      <c r="A526" s="31"/>
      <c r="B526" s="31"/>
      <c r="C526" s="31"/>
      <c r="D526" s="32"/>
      <c r="E526" s="31"/>
      <c r="F526" s="31"/>
      <c r="G526" s="31" t="s">
        <v>217</v>
      </c>
      <c r="H526" s="2">
        <v>120.65</v>
      </c>
      <c r="I526" s="2">
        <v>-120.65</v>
      </c>
    </row>
    <row r="527" spans="1:9" x14ac:dyDescent="0.25">
      <c r="A527" s="31"/>
      <c r="B527" s="31"/>
      <c r="C527" s="31"/>
      <c r="D527" s="32"/>
      <c r="E527" s="31"/>
      <c r="F527" s="31"/>
      <c r="G527" s="31" t="s">
        <v>31</v>
      </c>
      <c r="H527" s="2">
        <v>118.69</v>
      </c>
      <c r="I527" s="2">
        <v>-118.69</v>
      </c>
    </row>
    <row r="528" spans="1:9" x14ac:dyDescent="0.25">
      <c r="A528" s="31"/>
      <c r="B528" s="31"/>
      <c r="C528" s="31"/>
      <c r="D528" s="32"/>
      <c r="E528" s="31"/>
      <c r="F528" s="31"/>
      <c r="G528" s="31" t="s">
        <v>215</v>
      </c>
      <c r="H528" s="2">
        <v>47</v>
      </c>
      <c r="I528" s="2">
        <v>-47</v>
      </c>
    </row>
    <row r="529" spans="1:9" x14ac:dyDescent="0.25">
      <c r="A529" s="31"/>
      <c r="B529" s="31"/>
      <c r="C529" s="31"/>
      <c r="D529" s="32"/>
      <c r="E529" s="31"/>
      <c r="F529" s="31"/>
      <c r="G529" s="31" t="s">
        <v>22</v>
      </c>
      <c r="H529" s="2">
        <v>-115.44</v>
      </c>
      <c r="I529" s="2">
        <v>115.44</v>
      </c>
    </row>
    <row r="530" spans="1:9" x14ac:dyDescent="0.25">
      <c r="A530" s="31"/>
      <c r="B530" s="31"/>
      <c r="C530" s="31"/>
      <c r="D530" s="32"/>
      <c r="E530" s="31"/>
      <c r="F530" s="31"/>
      <c r="G530" s="31" t="s">
        <v>215</v>
      </c>
      <c r="H530" s="2">
        <v>115.44</v>
      </c>
      <c r="I530" s="2">
        <v>-115.44</v>
      </c>
    </row>
    <row r="531" spans="1:9" x14ac:dyDescent="0.25">
      <c r="A531" s="31"/>
      <c r="B531" s="31"/>
      <c r="C531" s="31"/>
      <c r="D531" s="32"/>
      <c r="E531" s="31"/>
      <c r="F531" s="31"/>
      <c r="G531" s="31" t="s">
        <v>215</v>
      </c>
      <c r="H531" s="2">
        <v>115.44</v>
      </c>
      <c r="I531" s="2">
        <v>-115.44</v>
      </c>
    </row>
    <row r="532" spans="1:9" x14ac:dyDescent="0.25">
      <c r="A532" s="31"/>
      <c r="B532" s="31"/>
      <c r="C532" s="31"/>
      <c r="D532" s="32"/>
      <c r="E532" s="31"/>
      <c r="F532" s="31"/>
      <c r="G532" s="31" t="s">
        <v>22</v>
      </c>
      <c r="H532" s="2">
        <v>-27</v>
      </c>
      <c r="I532" s="2">
        <v>27</v>
      </c>
    </row>
    <row r="533" spans="1:9" x14ac:dyDescent="0.25">
      <c r="A533" s="31"/>
      <c r="B533" s="31"/>
      <c r="C533" s="31"/>
      <c r="D533" s="32"/>
      <c r="E533" s="31"/>
      <c r="F533" s="31"/>
      <c r="G533" s="31" t="s">
        <v>215</v>
      </c>
      <c r="H533" s="2">
        <v>27</v>
      </c>
      <c r="I533" s="2">
        <v>-27</v>
      </c>
    </row>
    <row r="534" spans="1:9" x14ac:dyDescent="0.25">
      <c r="A534" s="31"/>
      <c r="B534" s="31"/>
      <c r="C534" s="31"/>
      <c r="D534" s="32"/>
      <c r="E534" s="31"/>
      <c r="F534" s="31"/>
      <c r="G534" s="31" t="s">
        <v>215</v>
      </c>
      <c r="H534" s="2">
        <v>27</v>
      </c>
      <c r="I534" s="2">
        <v>-27</v>
      </c>
    </row>
    <row r="535" spans="1:9" x14ac:dyDescent="0.25">
      <c r="A535" s="31"/>
      <c r="B535" s="31"/>
      <c r="C535" s="31"/>
      <c r="D535" s="32"/>
      <c r="E535" s="31"/>
      <c r="F535" s="31"/>
      <c r="G535" s="31" t="s">
        <v>10</v>
      </c>
      <c r="H535" s="2">
        <v>-41.91</v>
      </c>
      <c r="I535" s="2">
        <v>41.91</v>
      </c>
    </row>
    <row r="536" spans="1:9" ht="15.75" thickBot="1" x14ac:dyDescent="0.3">
      <c r="A536" s="31"/>
      <c r="B536" s="31"/>
      <c r="C536" s="31"/>
      <c r="D536" s="32"/>
      <c r="E536" s="31"/>
      <c r="F536" s="31"/>
      <c r="G536" s="31" t="s">
        <v>215</v>
      </c>
      <c r="H536" s="4">
        <v>41.91</v>
      </c>
      <c r="I536" s="4">
        <v>-41.91</v>
      </c>
    </row>
    <row r="537" spans="1:9" x14ac:dyDescent="0.25">
      <c r="A537" s="31" t="s">
        <v>44</v>
      </c>
      <c r="B537" s="31"/>
      <c r="C537" s="31"/>
      <c r="D537" s="32"/>
      <c r="E537" s="31"/>
      <c r="F537" s="31"/>
      <c r="G537" s="31"/>
      <c r="H537" s="2">
        <f>ROUND(SUM(H522:H536),5)</f>
        <v>-1404.84</v>
      </c>
      <c r="I537" s="2">
        <f>ROUND(SUM(I522:I536),5)</f>
        <v>1404.84</v>
      </c>
    </row>
    <row r="538" spans="1:9" x14ac:dyDescent="0.25">
      <c r="A538" s="1" t="s">
        <v>154</v>
      </c>
      <c r="B538" s="1"/>
      <c r="C538" s="1"/>
      <c r="D538" s="29"/>
      <c r="E538" s="1"/>
      <c r="F538" s="1"/>
      <c r="G538" s="1"/>
      <c r="H538" s="30"/>
      <c r="I538" s="30"/>
    </row>
    <row r="539" spans="1:9" x14ac:dyDescent="0.25">
      <c r="A539" s="28"/>
      <c r="B539" s="1" t="s">
        <v>155</v>
      </c>
      <c r="C539" s="1" t="s">
        <v>220</v>
      </c>
      <c r="D539" s="29">
        <v>46091</v>
      </c>
      <c r="E539" s="1" t="s">
        <v>250</v>
      </c>
      <c r="F539" s="1"/>
      <c r="G539" s="1" t="s">
        <v>128</v>
      </c>
      <c r="H539" s="30"/>
      <c r="I539" s="30">
        <v>-838.37</v>
      </c>
    </row>
    <row r="540" spans="1:9" x14ac:dyDescent="0.25">
      <c r="A540" s="1" t="s">
        <v>154</v>
      </c>
      <c r="B540" s="1"/>
      <c r="C540" s="1"/>
      <c r="D540" s="29"/>
      <c r="E540" s="1"/>
      <c r="F540" s="1"/>
      <c r="G540" s="1"/>
      <c r="H540" s="30"/>
      <c r="I540" s="30"/>
    </row>
    <row r="541" spans="1:9" x14ac:dyDescent="0.25">
      <c r="A541" s="31"/>
      <c r="B541" s="31"/>
      <c r="C541" s="31"/>
      <c r="D541" s="32"/>
      <c r="E541" s="31"/>
      <c r="F541" s="31"/>
      <c r="G541" s="31" t="s">
        <v>14</v>
      </c>
      <c r="H541" s="2">
        <v>-1400.8</v>
      </c>
      <c r="I541" s="2">
        <v>1400.8</v>
      </c>
    </row>
    <row r="542" spans="1:9" x14ac:dyDescent="0.25">
      <c r="A542" s="31"/>
      <c r="B542" s="31"/>
      <c r="C542" s="31"/>
      <c r="D542" s="32"/>
      <c r="E542" s="31"/>
      <c r="F542" s="31"/>
      <c r="G542" s="31" t="s">
        <v>14</v>
      </c>
      <c r="H542" s="2">
        <v>-170.76</v>
      </c>
      <c r="I542" s="2">
        <v>170.76</v>
      </c>
    </row>
    <row r="543" spans="1:9" x14ac:dyDescent="0.25">
      <c r="A543" s="31"/>
      <c r="B543" s="31"/>
      <c r="C543" s="31"/>
      <c r="D543" s="32"/>
      <c r="E543" s="31"/>
      <c r="F543" s="31"/>
      <c r="G543" s="31" t="s">
        <v>216</v>
      </c>
      <c r="H543" s="2">
        <v>125.72</v>
      </c>
      <c r="I543" s="2">
        <v>-125.72</v>
      </c>
    </row>
    <row r="544" spans="1:9" x14ac:dyDescent="0.25">
      <c r="A544" s="31"/>
      <c r="B544" s="31"/>
      <c r="C544" s="31"/>
      <c r="D544" s="32"/>
      <c r="E544" s="31"/>
      <c r="F544" s="31"/>
      <c r="G544" s="31" t="s">
        <v>215</v>
      </c>
      <c r="H544" s="2">
        <v>191.08</v>
      </c>
      <c r="I544" s="2">
        <v>-191.08</v>
      </c>
    </row>
    <row r="545" spans="1:9" x14ac:dyDescent="0.25">
      <c r="A545" s="31"/>
      <c r="B545" s="31"/>
      <c r="C545" s="31"/>
      <c r="D545" s="32"/>
      <c r="E545" s="31"/>
      <c r="F545" s="31"/>
      <c r="G545" s="31" t="s">
        <v>19</v>
      </c>
      <c r="H545" s="2">
        <v>10</v>
      </c>
      <c r="I545" s="2">
        <v>-10</v>
      </c>
    </row>
    <row r="546" spans="1:9" x14ac:dyDescent="0.25">
      <c r="A546" s="31"/>
      <c r="B546" s="31"/>
      <c r="C546" s="31"/>
      <c r="D546" s="32"/>
      <c r="E546" s="31"/>
      <c r="F546" s="31"/>
      <c r="G546" s="31" t="s">
        <v>19</v>
      </c>
      <c r="H546" s="2">
        <v>18.93</v>
      </c>
      <c r="I546" s="2">
        <v>-18.93</v>
      </c>
    </row>
    <row r="547" spans="1:9" x14ac:dyDescent="0.25">
      <c r="A547" s="31"/>
      <c r="B547" s="31"/>
      <c r="C547" s="31"/>
      <c r="D547" s="32"/>
      <c r="E547" s="31"/>
      <c r="F547" s="31"/>
      <c r="G547" s="31" t="s">
        <v>19</v>
      </c>
      <c r="H547" s="2">
        <v>6</v>
      </c>
      <c r="I547" s="2">
        <v>-6</v>
      </c>
    </row>
    <row r="548" spans="1:9" x14ac:dyDescent="0.25">
      <c r="A548" s="31"/>
      <c r="B548" s="31"/>
      <c r="C548" s="31"/>
      <c r="D548" s="32"/>
      <c r="E548" s="31"/>
      <c r="F548" s="31"/>
      <c r="G548" s="31" t="s">
        <v>215</v>
      </c>
      <c r="H548" s="2">
        <v>171.23</v>
      </c>
      <c r="I548" s="2">
        <v>-171.23</v>
      </c>
    </row>
    <row r="549" spans="1:9" x14ac:dyDescent="0.25">
      <c r="A549" s="31"/>
      <c r="B549" s="31"/>
      <c r="C549" s="31"/>
      <c r="D549" s="32"/>
      <c r="E549" s="31"/>
      <c r="F549" s="31"/>
      <c r="G549" s="31" t="s">
        <v>13</v>
      </c>
      <c r="H549" s="2">
        <v>-101.84</v>
      </c>
      <c r="I549" s="2">
        <v>101.84</v>
      </c>
    </row>
    <row r="550" spans="1:9" x14ac:dyDescent="0.25">
      <c r="A550" s="31"/>
      <c r="B550" s="31"/>
      <c r="C550" s="31"/>
      <c r="D550" s="32"/>
      <c r="E550" s="31"/>
      <c r="F550" s="31"/>
      <c r="G550" s="31" t="s">
        <v>217</v>
      </c>
      <c r="H550" s="2">
        <v>101.84</v>
      </c>
      <c r="I550" s="2">
        <v>-101.84</v>
      </c>
    </row>
    <row r="551" spans="1:9" x14ac:dyDescent="0.25">
      <c r="A551" s="31"/>
      <c r="B551" s="31"/>
      <c r="C551" s="31"/>
      <c r="D551" s="32"/>
      <c r="E551" s="31"/>
      <c r="F551" s="31"/>
      <c r="G551" s="31" t="s">
        <v>215</v>
      </c>
      <c r="H551" s="2">
        <v>90</v>
      </c>
      <c r="I551" s="2">
        <v>-90</v>
      </c>
    </row>
    <row r="552" spans="1:9" x14ac:dyDescent="0.25">
      <c r="A552" s="31"/>
      <c r="B552" s="31"/>
      <c r="C552" s="31"/>
      <c r="D552" s="32"/>
      <c r="E552" s="31"/>
      <c r="F552" s="31"/>
      <c r="G552" s="31" t="s">
        <v>22</v>
      </c>
      <c r="H552" s="2">
        <v>-97.44</v>
      </c>
      <c r="I552" s="2">
        <v>97.44</v>
      </c>
    </row>
    <row r="553" spans="1:9" x14ac:dyDescent="0.25">
      <c r="A553" s="31"/>
      <c r="B553" s="31"/>
      <c r="C553" s="31"/>
      <c r="D553" s="32"/>
      <c r="E553" s="31"/>
      <c r="F553" s="31"/>
      <c r="G553" s="31" t="s">
        <v>215</v>
      </c>
      <c r="H553" s="2">
        <v>97.44</v>
      </c>
      <c r="I553" s="2">
        <v>-97.44</v>
      </c>
    </row>
    <row r="554" spans="1:9" x14ac:dyDescent="0.25">
      <c r="A554" s="31"/>
      <c r="B554" s="31"/>
      <c r="C554" s="31"/>
      <c r="D554" s="32"/>
      <c r="E554" s="31"/>
      <c r="F554" s="31"/>
      <c r="G554" s="31" t="s">
        <v>215</v>
      </c>
      <c r="H554" s="2">
        <v>97.44</v>
      </c>
      <c r="I554" s="2">
        <v>-97.44</v>
      </c>
    </row>
    <row r="555" spans="1:9" x14ac:dyDescent="0.25">
      <c r="A555" s="31"/>
      <c r="B555" s="31"/>
      <c r="C555" s="31"/>
      <c r="D555" s="32"/>
      <c r="E555" s="31"/>
      <c r="F555" s="31"/>
      <c r="G555" s="31" t="s">
        <v>22</v>
      </c>
      <c r="H555" s="2">
        <v>-22.79</v>
      </c>
      <c r="I555" s="2">
        <v>22.79</v>
      </c>
    </row>
    <row r="556" spans="1:9" x14ac:dyDescent="0.25">
      <c r="A556" s="31"/>
      <c r="B556" s="31"/>
      <c r="C556" s="31"/>
      <c r="D556" s="32"/>
      <c r="E556" s="31"/>
      <c r="F556" s="31"/>
      <c r="G556" s="31" t="s">
        <v>215</v>
      </c>
      <c r="H556" s="2">
        <v>22.79</v>
      </c>
      <c r="I556" s="2">
        <v>-22.79</v>
      </c>
    </row>
    <row r="557" spans="1:9" x14ac:dyDescent="0.25">
      <c r="A557" s="31"/>
      <c r="B557" s="31"/>
      <c r="C557" s="31"/>
      <c r="D557" s="32"/>
      <c r="E557" s="31"/>
      <c r="F557" s="31"/>
      <c r="G557" s="31" t="s">
        <v>215</v>
      </c>
      <c r="H557" s="2">
        <v>22.79</v>
      </c>
      <c r="I557" s="2">
        <v>-22.79</v>
      </c>
    </row>
    <row r="558" spans="1:9" x14ac:dyDescent="0.25">
      <c r="A558" s="31"/>
      <c r="B558" s="31"/>
      <c r="C558" s="31"/>
      <c r="D558" s="32"/>
      <c r="E558" s="31"/>
      <c r="F558" s="31"/>
      <c r="G558" s="31" t="s">
        <v>10</v>
      </c>
      <c r="H558" s="2">
        <v>-6.54</v>
      </c>
      <c r="I558" s="2">
        <v>6.54</v>
      </c>
    </row>
    <row r="559" spans="1:9" ht="15.75" thickBot="1" x14ac:dyDescent="0.3">
      <c r="A559" s="31"/>
      <c r="B559" s="31"/>
      <c r="C559" s="31"/>
      <c r="D559" s="32"/>
      <c r="E559" s="31"/>
      <c r="F559" s="31"/>
      <c r="G559" s="31" t="s">
        <v>215</v>
      </c>
      <c r="H559" s="4">
        <v>6.54</v>
      </c>
      <c r="I559" s="4">
        <v>-6.54</v>
      </c>
    </row>
    <row r="560" spans="1:9" x14ac:dyDescent="0.25">
      <c r="A560" s="31" t="s">
        <v>44</v>
      </c>
      <c r="B560" s="31"/>
      <c r="C560" s="31"/>
      <c r="D560" s="32"/>
      <c r="E560" s="31"/>
      <c r="F560" s="31"/>
      <c r="G560" s="31"/>
      <c r="H560" s="2">
        <f>ROUND(SUM(H540:H559),5)</f>
        <v>-838.37</v>
      </c>
      <c r="I560" s="2">
        <f>ROUND(SUM(I540:I559),5)</f>
        <v>838.37</v>
      </c>
    </row>
    <row r="561" spans="1:9" x14ac:dyDescent="0.25">
      <c r="A561" s="1" t="s">
        <v>154</v>
      </c>
      <c r="B561" s="1"/>
      <c r="C561" s="1"/>
      <c r="D561" s="29"/>
      <c r="E561" s="1"/>
      <c r="F561" s="1"/>
      <c r="G561" s="1"/>
      <c r="H561" s="30"/>
      <c r="I561" s="30"/>
    </row>
    <row r="562" spans="1:9" x14ac:dyDescent="0.25">
      <c r="A562" s="28"/>
      <c r="B562" s="1" t="s">
        <v>155</v>
      </c>
      <c r="C562" s="1" t="s">
        <v>221</v>
      </c>
      <c r="D562" s="29">
        <v>46091</v>
      </c>
      <c r="E562" s="1" t="s">
        <v>251</v>
      </c>
      <c r="F562" s="1"/>
      <c r="G562" s="1" t="s">
        <v>128</v>
      </c>
      <c r="H562" s="30"/>
      <c r="I562" s="30">
        <v>-608.28</v>
      </c>
    </row>
    <row r="563" spans="1:9" x14ac:dyDescent="0.25">
      <c r="A563" s="1" t="s">
        <v>154</v>
      </c>
      <c r="B563" s="1"/>
      <c r="C563" s="1"/>
      <c r="D563" s="29"/>
      <c r="E563" s="1"/>
      <c r="F563" s="1"/>
      <c r="G563" s="1"/>
      <c r="H563" s="30"/>
      <c r="I563" s="30"/>
    </row>
    <row r="564" spans="1:9" x14ac:dyDescent="0.25">
      <c r="A564" s="31"/>
      <c r="B564" s="31"/>
      <c r="C564" s="31"/>
      <c r="D564" s="32"/>
      <c r="E564" s="31"/>
      <c r="F564" s="31"/>
      <c r="G564" s="31" t="s">
        <v>12</v>
      </c>
      <c r="H564" s="2">
        <v>-663</v>
      </c>
      <c r="I564" s="2">
        <v>663</v>
      </c>
    </row>
    <row r="565" spans="1:9" x14ac:dyDescent="0.25">
      <c r="A565" s="31"/>
      <c r="B565" s="31"/>
      <c r="C565" s="31"/>
      <c r="D565" s="32"/>
      <c r="E565" s="31"/>
      <c r="F565" s="31"/>
      <c r="G565" s="31" t="s">
        <v>215</v>
      </c>
      <c r="H565" s="2">
        <v>4</v>
      </c>
      <c r="I565" s="2">
        <v>-4</v>
      </c>
    </row>
    <row r="566" spans="1:9" x14ac:dyDescent="0.25">
      <c r="A566" s="31"/>
      <c r="B566" s="31"/>
      <c r="C566" s="31"/>
      <c r="D566" s="32"/>
      <c r="E566" s="31"/>
      <c r="F566" s="31"/>
      <c r="G566" s="31" t="s">
        <v>22</v>
      </c>
      <c r="H566" s="2">
        <v>-41.11</v>
      </c>
      <c r="I566" s="2">
        <v>41.11</v>
      </c>
    </row>
    <row r="567" spans="1:9" x14ac:dyDescent="0.25">
      <c r="A567" s="31"/>
      <c r="B567" s="31"/>
      <c r="C567" s="31"/>
      <c r="D567" s="32"/>
      <c r="E567" s="31"/>
      <c r="F567" s="31"/>
      <c r="G567" s="31" t="s">
        <v>215</v>
      </c>
      <c r="H567" s="2">
        <v>41.11</v>
      </c>
      <c r="I567" s="2">
        <v>-41.11</v>
      </c>
    </row>
    <row r="568" spans="1:9" x14ac:dyDescent="0.25">
      <c r="A568" s="31"/>
      <c r="B568" s="31"/>
      <c r="C568" s="31"/>
      <c r="D568" s="32"/>
      <c r="E568" s="31"/>
      <c r="F568" s="31"/>
      <c r="G568" s="31" t="s">
        <v>215</v>
      </c>
      <c r="H568" s="2">
        <v>41.11</v>
      </c>
      <c r="I568" s="2">
        <v>-41.11</v>
      </c>
    </row>
    <row r="569" spans="1:9" x14ac:dyDescent="0.25">
      <c r="A569" s="31"/>
      <c r="B569" s="31"/>
      <c r="C569" s="31"/>
      <c r="D569" s="32"/>
      <c r="E569" s="31"/>
      <c r="F569" s="31"/>
      <c r="G569" s="31" t="s">
        <v>22</v>
      </c>
      <c r="H569" s="2">
        <v>-9.61</v>
      </c>
      <c r="I569" s="2">
        <v>9.61</v>
      </c>
    </row>
    <row r="570" spans="1:9" x14ac:dyDescent="0.25">
      <c r="A570" s="31"/>
      <c r="B570" s="31"/>
      <c r="C570" s="31"/>
      <c r="D570" s="32"/>
      <c r="E570" s="31"/>
      <c r="F570" s="31"/>
      <c r="G570" s="31" t="s">
        <v>215</v>
      </c>
      <c r="H570" s="2">
        <v>9.61</v>
      </c>
      <c r="I570" s="2">
        <v>-9.61</v>
      </c>
    </row>
    <row r="571" spans="1:9" x14ac:dyDescent="0.25">
      <c r="A571" s="31"/>
      <c r="B571" s="31"/>
      <c r="C571" s="31"/>
      <c r="D571" s="32"/>
      <c r="E571" s="31"/>
      <c r="F571" s="31"/>
      <c r="G571" s="31" t="s">
        <v>215</v>
      </c>
      <c r="H571" s="2">
        <v>9.61</v>
      </c>
      <c r="I571" s="2">
        <v>-9.61</v>
      </c>
    </row>
    <row r="572" spans="1:9" x14ac:dyDescent="0.25">
      <c r="A572" s="31"/>
      <c r="B572" s="31"/>
      <c r="C572" s="31"/>
      <c r="D572" s="32"/>
      <c r="E572" s="31"/>
      <c r="F572" s="31"/>
      <c r="G572" s="31" t="s">
        <v>10</v>
      </c>
      <c r="H572" s="2">
        <v>-3.98</v>
      </c>
      <c r="I572" s="2">
        <v>3.98</v>
      </c>
    </row>
    <row r="573" spans="1:9" x14ac:dyDescent="0.25">
      <c r="A573" s="31"/>
      <c r="B573" s="31"/>
      <c r="C573" s="31"/>
      <c r="D573" s="32"/>
      <c r="E573" s="31"/>
      <c r="F573" s="31"/>
      <c r="G573" s="31" t="s">
        <v>215</v>
      </c>
      <c r="H573" s="2">
        <v>3.98</v>
      </c>
      <c r="I573" s="2">
        <v>-3.98</v>
      </c>
    </row>
    <row r="574" spans="1:9" x14ac:dyDescent="0.25">
      <c r="A574" s="31"/>
      <c r="B574" s="31"/>
      <c r="C574" s="31"/>
      <c r="D574" s="32"/>
      <c r="E574" s="31"/>
      <c r="F574" s="31"/>
      <c r="G574" s="31" t="s">
        <v>10</v>
      </c>
      <c r="H574" s="2">
        <v>-17.899999999999999</v>
      </c>
      <c r="I574" s="2">
        <v>17.899999999999999</v>
      </c>
    </row>
    <row r="575" spans="1:9" ht="15.75" thickBot="1" x14ac:dyDescent="0.3">
      <c r="A575" s="31"/>
      <c r="B575" s="31"/>
      <c r="C575" s="31"/>
      <c r="D575" s="32"/>
      <c r="E575" s="31"/>
      <c r="F575" s="31"/>
      <c r="G575" s="31" t="s">
        <v>215</v>
      </c>
      <c r="H575" s="4">
        <v>17.899999999999999</v>
      </c>
      <c r="I575" s="4">
        <v>-17.899999999999999</v>
      </c>
    </row>
    <row r="576" spans="1:9" x14ac:dyDescent="0.25">
      <c r="A576" s="31" t="s">
        <v>44</v>
      </c>
      <c r="B576" s="31"/>
      <c r="C576" s="31"/>
      <c r="D576" s="32"/>
      <c r="E576" s="31"/>
      <c r="F576" s="31"/>
      <c r="G576" s="31"/>
      <c r="H576" s="2">
        <f>ROUND(SUM(H563:H575),5)</f>
        <v>-608.28</v>
      </c>
      <c r="I576" s="2">
        <f>ROUND(SUM(I563:I575),5)</f>
        <v>608.28</v>
      </c>
    </row>
    <row r="577" spans="1:9" x14ac:dyDescent="0.25">
      <c r="A577" s="1" t="s">
        <v>154</v>
      </c>
      <c r="B577" s="1"/>
      <c r="C577" s="1"/>
      <c r="D577" s="29"/>
      <c r="E577" s="1"/>
      <c r="F577" s="1"/>
      <c r="G577" s="1"/>
      <c r="H577" s="30"/>
      <c r="I577" s="30"/>
    </row>
    <row r="578" spans="1:9" x14ac:dyDescent="0.25">
      <c r="A578" s="28"/>
      <c r="B578" s="1" t="s">
        <v>106</v>
      </c>
      <c r="C578" s="1" t="s">
        <v>122</v>
      </c>
      <c r="D578" s="29">
        <v>46091</v>
      </c>
      <c r="E578" s="1" t="s">
        <v>101</v>
      </c>
      <c r="F578" s="1"/>
      <c r="G578" s="1" t="s">
        <v>128</v>
      </c>
      <c r="H578" s="30"/>
      <c r="I578" s="30">
        <v>-362.31</v>
      </c>
    </row>
    <row r="579" spans="1:9" x14ac:dyDescent="0.25">
      <c r="A579" s="1" t="s">
        <v>154</v>
      </c>
      <c r="B579" s="1"/>
      <c r="C579" s="1"/>
      <c r="D579" s="29"/>
      <c r="E579" s="1"/>
      <c r="F579" s="1"/>
      <c r="G579" s="1"/>
      <c r="H579" s="30"/>
      <c r="I579" s="30"/>
    </row>
    <row r="580" spans="1:9" ht="15.75" thickBot="1" x14ac:dyDescent="0.3">
      <c r="A580" s="28"/>
      <c r="B580" s="31"/>
      <c r="C580" s="31"/>
      <c r="D580" s="32"/>
      <c r="E580" s="31"/>
      <c r="F580" s="31"/>
      <c r="G580" s="31" t="s">
        <v>215</v>
      </c>
      <c r="H580" s="4">
        <v>-362.31</v>
      </c>
      <c r="I580" s="4">
        <v>362.31</v>
      </c>
    </row>
    <row r="581" spans="1:9" x14ac:dyDescent="0.25">
      <c r="A581" s="31" t="s">
        <v>44</v>
      </c>
      <c r="B581" s="31"/>
      <c r="C581" s="31"/>
      <c r="D581" s="32"/>
      <c r="E581" s="31"/>
      <c r="F581" s="31"/>
      <c r="G581" s="31"/>
      <c r="H581" s="2">
        <f>ROUND(SUM(H579:H580),5)</f>
        <v>-362.31</v>
      </c>
      <c r="I581" s="2">
        <f>ROUND(SUM(I579:I580),5)</f>
        <v>362.31</v>
      </c>
    </row>
    <row r="582" spans="1:9" x14ac:dyDescent="0.25">
      <c r="A582" s="1" t="s">
        <v>154</v>
      </c>
      <c r="B582" s="1"/>
      <c r="C582" s="1"/>
      <c r="D582" s="29"/>
      <c r="E582" s="1"/>
      <c r="F582" s="1"/>
      <c r="G582" s="1"/>
      <c r="H582" s="30"/>
      <c r="I582" s="30"/>
    </row>
    <row r="583" spans="1:9" x14ac:dyDescent="0.25">
      <c r="A583" s="28"/>
      <c r="B583" s="1" t="s">
        <v>106</v>
      </c>
      <c r="C583" s="1" t="s">
        <v>115</v>
      </c>
      <c r="D583" s="29">
        <v>46091</v>
      </c>
      <c r="E583" s="1" t="s">
        <v>100</v>
      </c>
      <c r="F583" s="1"/>
      <c r="G583" s="1" t="s">
        <v>128</v>
      </c>
      <c r="H583" s="30"/>
      <c r="I583" s="30">
        <v>-3398.28</v>
      </c>
    </row>
    <row r="584" spans="1:9" x14ac:dyDescent="0.25">
      <c r="A584" s="1" t="s">
        <v>154</v>
      </c>
      <c r="B584" s="1"/>
      <c r="C584" s="1"/>
      <c r="D584" s="29"/>
      <c r="E584" s="1"/>
      <c r="F584" s="1"/>
      <c r="G584" s="1"/>
      <c r="H584" s="30"/>
      <c r="I584" s="30"/>
    </row>
    <row r="585" spans="1:9" x14ac:dyDescent="0.25">
      <c r="A585" s="31"/>
      <c r="B585" s="31"/>
      <c r="C585" s="31"/>
      <c r="D585" s="32"/>
      <c r="E585" s="31"/>
      <c r="F585" s="31"/>
      <c r="G585" s="31" t="s">
        <v>215</v>
      </c>
      <c r="H585" s="2">
        <v>-436</v>
      </c>
      <c r="I585" s="2">
        <v>436</v>
      </c>
    </row>
    <row r="586" spans="1:9" x14ac:dyDescent="0.25">
      <c r="A586" s="31"/>
      <c r="B586" s="31"/>
      <c r="C586" s="31"/>
      <c r="D586" s="32"/>
      <c r="E586" s="31"/>
      <c r="F586" s="31"/>
      <c r="G586" s="31" t="s">
        <v>215</v>
      </c>
      <c r="H586" s="2">
        <v>-280.73</v>
      </c>
      <c r="I586" s="2">
        <v>280.73</v>
      </c>
    </row>
    <row r="587" spans="1:9" x14ac:dyDescent="0.25">
      <c r="A587" s="31"/>
      <c r="B587" s="31"/>
      <c r="C587" s="31"/>
      <c r="D587" s="32"/>
      <c r="E587" s="31"/>
      <c r="F587" s="31"/>
      <c r="G587" s="31" t="s">
        <v>215</v>
      </c>
      <c r="H587" s="2">
        <v>-280.73</v>
      </c>
      <c r="I587" s="2">
        <v>280.73</v>
      </c>
    </row>
    <row r="588" spans="1:9" x14ac:dyDescent="0.25">
      <c r="A588" s="31"/>
      <c r="B588" s="31"/>
      <c r="C588" s="31"/>
      <c r="D588" s="32"/>
      <c r="E588" s="31"/>
      <c r="F588" s="31"/>
      <c r="G588" s="31" t="s">
        <v>215</v>
      </c>
      <c r="H588" s="2">
        <v>-1200.4100000000001</v>
      </c>
      <c r="I588" s="2">
        <v>1200.4100000000001</v>
      </c>
    </row>
    <row r="589" spans="1:9" ht="15.75" thickBot="1" x14ac:dyDescent="0.3">
      <c r="A589" s="31"/>
      <c r="B589" s="31"/>
      <c r="C589" s="31"/>
      <c r="D589" s="32"/>
      <c r="E589" s="31"/>
      <c r="F589" s="31"/>
      <c r="G589" s="31" t="s">
        <v>215</v>
      </c>
      <c r="H589" s="4">
        <v>-1200.4100000000001</v>
      </c>
      <c r="I589" s="4">
        <v>1200.4100000000001</v>
      </c>
    </row>
    <row r="590" spans="1:9" x14ac:dyDescent="0.25">
      <c r="A590" s="31" t="s">
        <v>44</v>
      </c>
      <c r="B590" s="31"/>
      <c r="C590" s="31"/>
      <c r="D590" s="32"/>
      <c r="E590" s="31"/>
      <c r="F590" s="31"/>
      <c r="G590" s="31"/>
      <c r="H590" s="2">
        <f>ROUND(SUM(H584:H589),5)</f>
        <v>-3398.28</v>
      </c>
      <c r="I590" s="2">
        <f>ROUND(SUM(I584:I589),5)</f>
        <v>3398.28</v>
      </c>
    </row>
    <row r="591" spans="1:9" x14ac:dyDescent="0.25">
      <c r="A591" s="1" t="s">
        <v>154</v>
      </c>
      <c r="B591" s="1"/>
      <c r="C591" s="1"/>
      <c r="D591" s="29"/>
      <c r="E591" s="1"/>
      <c r="F591" s="1"/>
      <c r="G591" s="1"/>
      <c r="H591" s="30"/>
      <c r="I591" s="30"/>
    </row>
    <row r="592" spans="1:9" x14ac:dyDescent="0.25">
      <c r="A592" s="28"/>
      <c r="B592" s="1" t="s">
        <v>155</v>
      </c>
      <c r="C592" s="1" t="s">
        <v>222</v>
      </c>
      <c r="D592" s="29">
        <v>46105</v>
      </c>
      <c r="E592" s="1" t="s">
        <v>192</v>
      </c>
      <c r="F592" s="1"/>
      <c r="G592" s="1" t="s">
        <v>128</v>
      </c>
      <c r="H592" s="30"/>
      <c r="I592" s="30">
        <v>-573.26</v>
      </c>
    </row>
    <row r="593" spans="1:9" x14ac:dyDescent="0.25">
      <c r="A593" s="1" t="s">
        <v>154</v>
      </c>
      <c r="B593" s="1"/>
      <c r="C593" s="1"/>
      <c r="D593" s="29"/>
      <c r="E593" s="1"/>
      <c r="F593" s="1"/>
      <c r="G593" s="1"/>
      <c r="H593" s="30"/>
      <c r="I593" s="30"/>
    </row>
    <row r="594" spans="1:9" x14ac:dyDescent="0.25">
      <c r="A594" s="31"/>
      <c r="B594" s="31"/>
      <c r="C594" s="31"/>
      <c r="D594" s="32"/>
      <c r="E594" s="31"/>
      <c r="F594" s="31"/>
      <c r="G594" s="31" t="s">
        <v>12</v>
      </c>
      <c r="H594" s="2">
        <v>-620.75</v>
      </c>
      <c r="I594" s="2">
        <v>620.75</v>
      </c>
    </row>
    <row r="595" spans="1:9" x14ac:dyDescent="0.25">
      <c r="A595" s="31"/>
      <c r="B595" s="31"/>
      <c r="C595" s="31"/>
      <c r="D595" s="32"/>
      <c r="E595" s="31"/>
      <c r="F595" s="31"/>
      <c r="G595" s="31" t="s">
        <v>22</v>
      </c>
      <c r="H595" s="2">
        <v>-38.49</v>
      </c>
      <c r="I595" s="2">
        <v>38.49</v>
      </c>
    </row>
    <row r="596" spans="1:9" x14ac:dyDescent="0.25">
      <c r="A596" s="31"/>
      <c r="B596" s="31"/>
      <c r="C596" s="31"/>
      <c r="D596" s="32"/>
      <c r="E596" s="31"/>
      <c r="F596" s="31"/>
      <c r="G596" s="31" t="s">
        <v>215</v>
      </c>
      <c r="H596" s="2">
        <v>38.49</v>
      </c>
      <c r="I596" s="2">
        <v>-38.49</v>
      </c>
    </row>
    <row r="597" spans="1:9" x14ac:dyDescent="0.25">
      <c r="A597" s="31"/>
      <c r="B597" s="31"/>
      <c r="C597" s="31"/>
      <c r="D597" s="32"/>
      <c r="E597" s="31"/>
      <c r="F597" s="31"/>
      <c r="G597" s="31" t="s">
        <v>215</v>
      </c>
      <c r="H597" s="2">
        <v>38.49</v>
      </c>
      <c r="I597" s="2">
        <v>-38.49</v>
      </c>
    </row>
    <row r="598" spans="1:9" x14ac:dyDescent="0.25">
      <c r="A598" s="31"/>
      <c r="B598" s="31"/>
      <c r="C598" s="31"/>
      <c r="D598" s="32"/>
      <c r="E598" s="31"/>
      <c r="F598" s="31"/>
      <c r="G598" s="31" t="s">
        <v>22</v>
      </c>
      <c r="H598" s="2">
        <v>-9</v>
      </c>
      <c r="I598" s="2">
        <v>9</v>
      </c>
    </row>
    <row r="599" spans="1:9" x14ac:dyDescent="0.25">
      <c r="A599" s="31"/>
      <c r="B599" s="31"/>
      <c r="C599" s="31"/>
      <c r="D599" s="32"/>
      <c r="E599" s="31"/>
      <c r="F599" s="31"/>
      <c r="G599" s="31" t="s">
        <v>215</v>
      </c>
      <c r="H599" s="2">
        <v>9</v>
      </c>
      <c r="I599" s="2">
        <v>-9</v>
      </c>
    </row>
    <row r="600" spans="1:9" x14ac:dyDescent="0.25">
      <c r="A600" s="31"/>
      <c r="B600" s="31"/>
      <c r="C600" s="31"/>
      <c r="D600" s="32"/>
      <c r="E600" s="31"/>
      <c r="F600" s="31"/>
      <c r="G600" s="31" t="s">
        <v>215</v>
      </c>
      <c r="H600" s="2">
        <v>9</v>
      </c>
      <c r="I600" s="2">
        <v>-9</v>
      </c>
    </row>
    <row r="601" spans="1:9" x14ac:dyDescent="0.25">
      <c r="A601" s="31"/>
      <c r="B601" s="31"/>
      <c r="C601" s="31"/>
      <c r="D601" s="32"/>
      <c r="E601" s="31"/>
      <c r="F601" s="31"/>
      <c r="G601" s="31" t="s">
        <v>10</v>
      </c>
      <c r="H601" s="2">
        <v>-3.72</v>
      </c>
      <c r="I601" s="2">
        <v>3.72</v>
      </c>
    </row>
    <row r="602" spans="1:9" x14ac:dyDescent="0.25">
      <c r="A602" s="31"/>
      <c r="B602" s="31"/>
      <c r="C602" s="31"/>
      <c r="D602" s="32"/>
      <c r="E602" s="31"/>
      <c r="F602" s="31"/>
      <c r="G602" s="31" t="s">
        <v>215</v>
      </c>
      <c r="H602" s="2">
        <v>3.72</v>
      </c>
      <c r="I602" s="2">
        <v>-3.72</v>
      </c>
    </row>
    <row r="603" spans="1:9" x14ac:dyDescent="0.25">
      <c r="A603" s="31"/>
      <c r="B603" s="31"/>
      <c r="C603" s="31"/>
      <c r="D603" s="32"/>
      <c r="E603" s="31"/>
      <c r="F603" s="31"/>
      <c r="G603" s="31" t="s">
        <v>10</v>
      </c>
      <c r="H603" s="2">
        <v>-16.760000000000002</v>
      </c>
      <c r="I603" s="2">
        <v>16.760000000000002</v>
      </c>
    </row>
    <row r="604" spans="1:9" ht="15.75" thickBot="1" x14ac:dyDescent="0.3">
      <c r="A604" s="31"/>
      <c r="B604" s="31"/>
      <c r="C604" s="31"/>
      <c r="D604" s="32"/>
      <c r="E604" s="31"/>
      <c r="F604" s="31"/>
      <c r="G604" s="31" t="s">
        <v>215</v>
      </c>
      <c r="H604" s="4">
        <v>16.760000000000002</v>
      </c>
      <c r="I604" s="4">
        <v>-16.760000000000002</v>
      </c>
    </row>
    <row r="605" spans="1:9" x14ac:dyDescent="0.25">
      <c r="A605" s="31" t="s">
        <v>44</v>
      </c>
      <c r="B605" s="31"/>
      <c r="C605" s="31"/>
      <c r="D605" s="32"/>
      <c r="E605" s="31"/>
      <c r="F605" s="31"/>
      <c r="G605" s="31"/>
      <c r="H605" s="2">
        <f>ROUND(SUM(H593:H604),5)</f>
        <v>-573.26</v>
      </c>
      <c r="I605" s="2">
        <f>ROUND(SUM(I593:I604),5)</f>
        <v>573.26</v>
      </c>
    </row>
    <row r="606" spans="1:9" x14ac:dyDescent="0.25">
      <c r="A606" s="1" t="s">
        <v>154</v>
      </c>
      <c r="B606" s="1"/>
      <c r="C606" s="1"/>
      <c r="D606" s="29"/>
      <c r="E606" s="1"/>
      <c r="F606" s="1"/>
      <c r="G606" s="1"/>
      <c r="H606" s="30"/>
      <c r="I606" s="30"/>
    </row>
    <row r="607" spans="1:9" x14ac:dyDescent="0.25">
      <c r="A607" s="28"/>
      <c r="B607" s="1" t="s">
        <v>155</v>
      </c>
      <c r="C607" s="1" t="s">
        <v>223</v>
      </c>
      <c r="D607" s="29">
        <v>46105</v>
      </c>
      <c r="E607" s="1" t="s">
        <v>252</v>
      </c>
      <c r="F607" s="1"/>
      <c r="G607" s="1" t="s">
        <v>128</v>
      </c>
      <c r="H607" s="30"/>
      <c r="I607" s="30">
        <v>-1067.02</v>
      </c>
    </row>
    <row r="608" spans="1:9" x14ac:dyDescent="0.25">
      <c r="A608" s="1" t="s">
        <v>154</v>
      </c>
      <c r="B608" s="1"/>
      <c r="C608" s="1"/>
      <c r="D608" s="29"/>
      <c r="E608" s="1"/>
      <c r="F608" s="1"/>
      <c r="G608" s="1"/>
      <c r="H608" s="30"/>
      <c r="I608" s="30"/>
    </row>
    <row r="609" spans="1:9" x14ac:dyDescent="0.25">
      <c r="A609" s="31"/>
      <c r="B609" s="31"/>
      <c r="C609" s="31"/>
      <c r="D609" s="32"/>
      <c r="E609" s="31"/>
      <c r="F609" s="31"/>
      <c r="G609" s="31" t="s">
        <v>12</v>
      </c>
      <c r="H609" s="2">
        <v>-789.75</v>
      </c>
      <c r="I609" s="2">
        <v>789.75</v>
      </c>
    </row>
    <row r="610" spans="1:9" x14ac:dyDescent="0.25">
      <c r="A610" s="31"/>
      <c r="B610" s="31"/>
      <c r="C610" s="31"/>
      <c r="D610" s="32"/>
      <c r="E610" s="31"/>
      <c r="F610" s="31"/>
      <c r="G610" s="31" t="s">
        <v>20</v>
      </c>
      <c r="H610" s="2">
        <v>-433.88</v>
      </c>
      <c r="I610" s="2">
        <v>433.88</v>
      </c>
    </row>
    <row r="611" spans="1:9" x14ac:dyDescent="0.25">
      <c r="A611" s="31"/>
      <c r="B611" s="31"/>
      <c r="C611" s="31"/>
      <c r="D611" s="32"/>
      <c r="E611" s="31"/>
      <c r="F611" s="31"/>
      <c r="G611" s="31" t="s">
        <v>215</v>
      </c>
      <c r="H611" s="2">
        <v>63</v>
      </c>
      <c r="I611" s="2">
        <v>-63</v>
      </c>
    </row>
    <row r="612" spans="1:9" x14ac:dyDescent="0.25">
      <c r="A612" s="31"/>
      <c r="B612" s="31"/>
      <c r="C612" s="31"/>
      <c r="D612" s="32"/>
      <c r="E612" s="31"/>
      <c r="F612" s="31"/>
      <c r="G612" s="31" t="s">
        <v>22</v>
      </c>
      <c r="H612" s="2">
        <v>-75.87</v>
      </c>
      <c r="I612" s="2">
        <v>75.87</v>
      </c>
    </row>
    <row r="613" spans="1:9" x14ac:dyDescent="0.25">
      <c r="A613" s="31"/>
      <c r="B613" s="31"/>
      <c r="C613" s="31"/>
      <c r="D613" s="32"/>
      <c r="E613" s="31"/>
      <c r="F613" s="31"/>
      <c r="G613" s="31" t="s">
        <v>215</v>
      </c>
      <c r="H613" s="2">
        <v>75.87</v>
      </c>
      <c r="I613" s="2">
        <v>-75.87</v>
      </c>
    </row>
    <row r="614" spans="1:9" x14ac:dyDescent="0.25">
      <c r="A614" s="31"/>
      <c r="B614" s="31"/>
      <c r="C614" s="31"/>
      <c r="D614" s="32"/>
      <c r="E614" s="31"/>
      <c r="F614" s="31"/>
      <c r="G614" s="31" t="s">
        <v>215</v>
      </c>
      <c r="H614" s="2">
        <v>75.87</v>
      </c>
      <c r="I614" s="2">
        <v>-75.87</v>
      </c>
    </row>
    <row r="615" spans="1:9" x14ac:dyDescent="0.25">
      <c r="A615" s="31"/>
      <c r="B615" s="31"/>
      <c r="C615" s="31"/>
      <c r="D615" s="32"/>
      <c r="E615" s="31"/>
      <c r="F615" s="31"/>
      <c r="G615" s="31" t="s">
        <v>22</v>
      </c>
      <c r="H615" s="2">
        <v>-17.739999999999998</v>
      </c>
      <c r="I615" s="2">
        <v>17.739999999999998</v>
      </c>
    </row>
    <row r="616" spans="1:9" x14ac:dyDescent="0.25">
      <c r="A616" s="31"/>
      <c r="B616" s="31"/>
      <c r="C616" s="31"/>
      <c r="D616" s="32"/>
      <c r="E616" s="31"/>
      <c r="F616" s="31"/>
      <c r="G616" s="31" t="s">
        <v>215</v>
      </c>
      <c r="H616" s="2">
        <v>17.739999999999998</v>
      </c>
      <c r="I616" s="2">
        <v>-17.739999999999998</v>
      </c>
    </row>
    <row r="617" spans="1:9" x14ac:dyDescent="0.25">
      <c r="A617" s="31"/>
      <c r="B617" s="31"/>
      <c r="C617" s="31"/>
      <c r="D617" s="32"/>
      <c r="E617" s="31"/>
      <c r="F617" s="31"/>
      <c r="G617" s="31" t="s">
        <v>215</v>
      </c>
      <c r="H617" s="2">
        <v>17.739999999999998</v>
      </c>
      <c r="I617" s="2">
        <v>-17.739999999999998</v>
      </c>
    </row>
    <row r="618" spans="1:9" x14ac:dyDescent="0.25">
      <c r="A618" s="31"/>
      <c r="B618" s="31"/>
      <c r="C618" s="31"/>
      <c r="D618" s="32"/>
      <c r="E618" s="31"/>
      <c r="F618" s="31"/>
      <c r="G618" s="31" t="s">
        <v>10</v>
      </c>
      <c r="H618" s="2">
        <v>-7.34</v>
      </c>
      <c r="I618" s="2">
        <v>7.34</v>
      </c>
    </row>
    <row r="619" spans="1:9" x14ac:dyDescent="0.25">
      <c r="A619" s="31"/>
      <c r="B619" s="31"/>
      <c r="C619" s="31"/>
      <c r="D619" s="32"/>
      <c r="E619" s="31"/>
      <c r="F619" s="31"/>
      <c r="G619" s="31" t="s">
        <v>215</v>
      </c>
      <c r="H619" s="2">
        <v>7.34</v>
      </c>
      <c r="I619" s="2">
        <v>-7.34</v>
      </c>
    </row>
    <row r="620" spans="1:9" x14ac:dyDescent="0.25">
      <c r="A620" s="31"/>
      <c r="B620" s="31"/>
      <c r="C620" s="31"/>
      <c r="D620" s="32"/>
      <c r="E620" s="31"/>
      <c r="F620" s="31"/>
      <c r="G620" s="31" t="s">
        <v>10</v>
      </c>
      <c r="H620" s="2">
        <v>-33.04</v>
      </c>
      <c r="I620" s="2">
        <v>33.04</v>
      </c>
    </row>
    <row r="621" spans="1:9" ht="15.75" thickBot="1" x14ac:dyDescent="0.3">
      <c r="A621" s="31"/>
      <c r="B621" s="31"/>
      <c r="C621" s="31"/>
      <c r="D621" s="32"/>
      <c r="E621" s="31"/>
      <c r="F621" s="31"/>
      <c r="G621" s="31" t="s">
        <v>215</v>
      </c>
      <c r="H621" s="4">
        <v>33.04</v>
      </c>
      <c r="I621" s="4">
        <v>-33.04</v>
      </c>
    </row>
    <row r="622" spans="1:9" x14ac:dyDescent="0.25">
      <c r="A622" s="31" t="s">
        <v>44</v>
      </c>
      <c r="B622" s="31"/>
      <c r="C622" s="31"/>
      <c r="D622" s="32"/>
      <c r="E622" s="31"/>
      <c r="F622" s="31"/>
      <c r="G622" s="31"/>
      <c r="H622" s="2">
        <f>ROUND(SUM(H608:H621),5)</f>
        <v>-1067.02</v>
      </c>
      <c r="I622" s="2">
        <f>ROUND(SUM(I608:I621),5)</f>
        <v>1067.02</v>
      </c>
    </row>
    <row r="623" spans="1:9" x14ac:dyDescent="0.25">
      <c r="A623" s="1" t="s">
        <v>154</v>
      </c>
      <c r="B623" s="1"/>
      <c r="C623" s="1"/>
      <c r="D623" s="29"/>
      <c r="E623" s="1"/>
      <c r="F623" s="1"/>
      <c r="G623" s="1"/>
      <c r="H623" s="30"/>
      <c r="I623" s="30"/>
    </row>
    <row r="624" spans="1:9" x14ac:dyDescent="0.25">
      <c r="A624" s="28"/>
      <c r="B624" s="1" t="s">
        <v>155</v>
      </c>
      <c r="C624" s="1" t="s">
        <v>224</v>
      </c>
      <c r="D624" s="29">
        <v>46105</v>
      </c>
      <c r="E624" s="1" t="s">
        <v>193</v>
      </c>
      <c r="F624" s="1"/>
      <c r="G624" s="1" t="s">
        <v>128</v>
      </c>
      <c r="H624" s="30"/>
      <c r="I624" s="30">
        <v>-1448.23</v>
      </c>
    </row>
    <row r="625" spans="1:9" x14ac:dyDescent="0.25">
      <c r="A625" s="1" t="s">
        <v>154</v>
      </c>
      <c r="B625" s="1"/>
      <c r="C625" s="1"/>
      <c r="D625" s="29"/>
      <c r="E625" s="1"/>
      <c r="F625" s="1"/>
      <c r="G625" s="1"/>
      <c r="H625" s="30"/>
      <c r="I625" s="30"/>
    </row>
    <row r="626" spans="1:9" x14ac:dyDescent="0.25">
      <c r="A626" s="31"/>
      <c r="B626" s="31"/>
      <c r="C626" s="31"/>
      <c r="D626" s="32"/>
      <c r="E626" s="31"/>
      <c r="F626" s="31"/>
      <c r="G626" s="31" t="s">
        <v>12</v>
      </c>
      <c r="H626" s="2">
        <v>-1040</v>
      </c>
      <c r="I626" s="2">
        <v>1040</v>
      </c>
    </row>
    <row r="627" spans="1:9" x14ac:dyDescent="0.25">
      <c r="A627" s="31"/>
      <c r="B627" s="31"/>
      <c r="C627" s="31"/>
      <c r="D627" s="32"/>
      <c r="E627" s="31"/>
      <c r="F627" s="31"/>
      <c r="G627" s="31" t="s">
        <v>20</v>
      </c>
      <c r="H627" s="2">
        <v>-658.13</v>
      </c>
      <c r="I627" s="2">
        <v>658.13</v>
      </c>
    </row>
    <row r="628" spans="1:9" x14ac:dyDescent="0.25">
      <c r="A628" s="31"/>
      <c r="B628" s="31"/>
      <c r="C628" s="31"/>
      <c r="D628" s="32"/>
      <c r="E628" s="31"/>
      <c r="F628" s="31"/>
      <c r="G628" s="31" t="s">
        <v>215</v>
      </c>
      <c r="H628" s="2">
        <v>120</v>
      </c>
      <c r="I628" s="2">
        <v>-120</v>
      </c>
    </row>
    <row r="629" spans="1:9" x14ac:dyDescent="0.25">
      <c r="A629" s="31"/>
      <c r="B629" s="31"/>
      <c r="C629" s="31"/>
      <c r="D629" s="32"/>
      <c r="E629" s="31"/>
      <c r="F629" s="31"/>
      <c r="G629" s="31" t="s">
        <v>22</v>
      </c>
      <c r="H629" s="2">
        <v>-105.28</v>
      </c>
      <c r="I629" s="2">
        <v>105.28</v>
      </c>
    </row>
    <row r="630" spans="1:9" x14ac:dyDescent="0.25">
      <c r="A630" s="31"/>
      <c r="B630" s="31"/>
      <c r="C630" s="31"/>
      <c r="D630" s="32"/>
      <c r="E630" s="31"/>
      <c r="F630" s="31"/>
      <c r="G630" s="31" t="s">
        <v>215</v>
      </c>
      <c r="H630" s="2">
        <v>105.28</v>
      </c>
      <c r="I630" s="2">
        <v>-105.28</v>
      </c>
    </row>
    <row r="631" spans="1:9" x14ac:dyDescent="0.25">
      <c r="A631" s="31"/>
      <c r="B631" s="31"/>
      <c r="C631" s="31"/>
      <c r="D631" s="32"/>
      <c r="E631" s="31"/>
      <c r="F631" s="31"/>
      <c r="G631" s="31" t="s">
        <v>215</v>
      </c>
      <c r="H631" s="2">
        <v>105.28</v>
      </c>
      <c r="I631" s="2">
        <v>-105.28</v>
      </c>
    </row>
    <row r="632" spans="1:9" x14ac:dyDescent="0.25">
      <c r="A632" s="31"/>
      <c r="B632" s="31"/>
      <c r="C632" s="31"/>
      <c r="D632" s="32"/>
      <c r="E632" s="31"/>
      <c r="F632" s="31"/>
      <c r="G632" s="31" t="s">
        <v>22</v>
      </c>
      <c r="H632" s="2">
        <v>-24.62</v>
      </c>
      <c r="I632" s="2">
        <v>24.62</v>
      </c>
    </row>
    <row r="633" spans="1:9" x14ac:dyDescent="0.25">
      <c r="A633" s="31"/>
      <c r="B633" s="31"/>
      <c r="C633" s="31"/>
      <c r="D633" s="32"/>
      <c r="E633" s="31"/>
      <c r="F633" s="31"/>
      <c r="G633" s="31" t="s">
        <v>215</v>
      </c>
      <c r="H633" s="2">
        <v>24.62</v>
      </c>
      <c r="I633" s="2">
        <v>-24.62</v>
      </c>
    </row>
    <row r="634" spans="1:9" x14ac:dyDescent="0.25">
      <c r="A634" s="31"/>
      <c r="B634" s="31"/>
      <c r="C634" s="31"/>
      <c r="D634" s="32"/>
      <c r="E634" s="31"/>
      <c r="F634" s="31"/>
      <c r="G634" s="31" t="s">
        <v>215</v>
      </c>
      <c r="H634" s="2">
        <v>24.62</v>
      </c>
      <c r="I634" s="2">
        <v>-24.62</v>
      </c>
    </row>
    <row r="635" spans="1:9" x14ac:dyDescent="0.25">
      <c r="A635" s="31"/>
      <c r="B635" s="31"/>
      <c r="C635" s="31"/>
      <c r="D635" s="32"/>
      <c r="E635" s="31"/>
      <c r="F635" s="31"/>
      <c r="G635" s="31" t="s">
        <v>10</v>
      </c>
      <c r="H635" s="2">
        <v>-10.19</v>
      </c>
      <c r="I635" s="2">
        <v>10.19</v>
      </c>
    </row>
    <row r="636" spans="1:9" ht="15.75" thickBot="1" x14ac:dyDescent="0.3">
      <c r="A636" s="31"/>
      <c r="B636" s="31"/>
      <c r="C636" s="31"/>
      <c r="D636" s="32"/>
      <c r="E636" s="31"/>
      <c r="F636" s="31"/>
      <c r="G636" s="31" t="s">
        <v>215</v>
      </c>
      <c r="H636" s="4">
        <v>10.19</v>
      </c>
      <c r="I636" s="4">
        <v>-10.19</v>
      </c>
    </row>
    <row r="637" spans="1:9" x14ac:dyDescent="0.25">
      <c r="A637" s="31" t="s">
        <v>44</v>
      </c>
      <c r="B637" s="31"/>
      <c r="C637" s="31"/>
      <c r="D637" s="32"/>
      <c r="E637" s="31"/>
      <c r="F637" s="31"/>
      <c r="G637" s="31"/>
      <c r="H637" s="2">
        <f>ROUND(SUM(H625:H636),5)</f>
        <v>-1448.23</v>
      </c>
      <c r="I637" s="2">
        <f>ROUND(SUM(I625:I636),5)</f>
        <v>1448.23</v>
      </c>
    </row>
    <row r="638" spans="1:9" x14ac:dyDescent="0.25">
      <c r="A638" s="1" t="s">
        <v>154</v>
      </c>
      <c r="B638" s="1"/>
      <c r="C638" s="1"/>
      <c r="D638" s="29"/>
      <c r="E638" s="1"/>
      <c r="F638" s="1"/>
      <c r="G638" s="1"/>
      <c r="H638" s="30"/>
      <c r="I638" s="30"/>
    </row>
    <row r="639" spans="1:9" x14ac:dyDescent="0.25">
      <c r="A639" s="28"/>
      <c r="B639" s="1" t="s">
        <v>155</v>
      </c>
      <c r="C639" s="1" t="s">
        <v>225</v>
      </c>
      <c r="D639" s="29">
        <v>46105</v>
      </c>
      <c r="E639" s="1" t="s">
        <v>194</v>
      </c>
      <c r="F639" s="1"/>
      <c r="G639" s="1" t="s">
        <v>128</v>
      </c>
      <c r="H639" s="30"/>
      <c r="I639" s="30">
        <v>-969.97</v>
      </c>
    </row>
    <row r="640" spans="1:9" x14ac:dyDescent="0.25">
      <c r="A640" s="1" t="s">
        <v>154</v>
      </c>
      <c r="B640" s="1"/>
      <c r="C640" s="1"/>
      <c r="D640" s="29"/>
      <c r="E640" s="1"/>
      <c r="F640" s="1"/>
      <c r="G640" s="1"/>
      <c r="H640" s="30"/>
      <c r="I640" s="30"/>
    </row>
    <row r="641" spans="1:9" x14ac:dyDescent="0.25">
      <c r="A641" s="31"/>
      <c r="B641" s="31"/>
      <c r="C641" s="31"/>
      <c r="D641" s="32"/>
      <c r="E641" s="31"/>
      <c r="F641" s="31"/>
      <c r="G641" s="31" t="s">
        <v>12</v>
      </c>
      <c r="H641" s="2">
        <v>-825.5</v>
      </c>
      <c r="I641" s="2">
        <v>825.5</v>
      </c>
    </row>
    <row r="642" spans="1:9" x14ac:dyDescent="0.25">
      <c r="A642" s="31"/>
      <c r="B642" s="31"/>
      <c r="C642" s="31"/>
      <c r="D642" s="32"/>
      <c r="E642" s="31"/>
      <c r="F642" s="31"/>
      <c r="G642" s="31" t="s">
        <v>20</v>
      </c>
      <c r="H642" s="2">
        <v>-277.88</v>
      </c>
      <c r="I642" s="2">
        <v>277.88</v>
      </c>
    </row>
    <row r="643" spans="1:9" x14ac:dyDescent="0.25">
      <c r="A643" s="31"/>
      <c r="B643" s="31"/>
      <c r="C643" s="31"/>
      <c r="D643" s="32"/>
      <c r="E643" s="31"/>
      <c r="F643" s="31"/>
      <c r="G643" s="31" t="s">
        <v>215</v>
      </c>
      <c r="H643" s="2">
        <v>49</v>
      </c>
      <c r="I643" s="2">
        <v>-49</v>
      </c>
    </row>
    <row r="644" spans="1:9" x14ac:dyDescent="0.25">
      <c r="A644" s="31"/>
      <c r="B644" s="31"/>
      <c r="C644" s="31"/>
      <c r="D644" s="32"/>
      <c r="E644" s="31"/>
      <c r="F644" s="31"/>
      <c r="G644" s="31" t="s">
        <v>22</v>
      </c>
      <c r="H644" s="2">
        <v>-68.41</v>
      </c>
      <c r="I644" s="2">
        <v>68.41</v>
      </c>
    </row>
    <row r="645" spans="1:9" x14ac:dyDescent="0.25">
      <c r="A645" s="31"/>
      <c r="B645" s="31"/>
      <c r="C645" s="31"/>
      <c r="D645" s="32"/>
      <c r="E645" s="31"/>
      <c r="F645" s="31"/>
      <c r="G645" s="31" t="s">
        <v>215</v>
      </c>
      <c r="H645" s="2">
        <v>68.41</v>
      </c>
      <c r="I645" s="2">
        <v>-68.41</v>
      </c>
    </row>
    <row r="646" spans="1:9" x14ac:dyDescent="0.25">
      <c r="A646" s="31"/>
      <c r="B646" s="31"/>
      <c r="C646" s="31"/>
      <c r="D646" s="32"/>
      <c r="E646" s="31"/>
      <c r="F646" s="31"/>
      <c r="G646" s="31" t="s">
        <v>215</v>
      </c>
      <c r="H646" s="2">
        <v>68.41</v>
      </c>
      <c r="I646" s="2">
        <v>-68.41</v>
      </c>
    </row>
    <row r="647" spans="1:9" x14ac:dyDescent="0.25">
      <c r="A647" s="31"/>
      <c r="B647" s="31"/>
      <c r="C647" s="31"/>
      <c r="D647" s="32"/>
      <c r="E647" s="31"/>
      <c r="F647" s="31"/>
      <c r="G647" s="31" t="s">
        <v>22</v>
      </c>
      <c r="H647" s="2">
        <v>-16</v>
      </c>
      <c r="I647" s="2">
        <v>16</v>
      </c>
    </row>
    <row r="648" spans="1:9" x14ac:dyDescent="0.25">
      <c r="A648" s="31"/>
      <c r="B648" s="31"/>
      <c r="C648" s="31"/>
      <c r="D648" s="32"/>
      <c r="E648" s="31"/>
      <c r="F648" s="31"/>
      <c r="G648" s="31" t="s">
        <v>215</v>
      </c>
      <c r="H648" s="2">
        <v>16</v>
      </c>
      <c r="I648" s="2">
        <v>-16</v>
      </c>
    </row>
    <row r="649" spans="1:9" x14ac:dyDescent="0.25">
      <c r="A649" s="31"/>
      <c r="B649" s="31"/>
      <c r="C649" s="31"/>
      <c r="D649" s="32"/>
      <c r="E649" s="31"/>
      <c r="F649" s="31"/>
      <c r="G649" s="31" t="s">
        <v>215</v>
      </c>
      <c r="H649" s="2">
        <v>16</v>
      </c>
      <c r="I649" s="2">
        <v>-16</v>
      </c>
    </row>
    <row r="650" spans="1:9" x14ac:dyDescent="0.25">
      <c r="A650" s="31"/>
      <c r="B650" s="31"/>
      <c r="C650" s="31"/>
      <c r="D650" s="32"/>
      <c r="E650" s="31"/>
      <c r="F650" s="31"/>
      <c r="G650" s="31" t="s">
        <v>10</v>
      </c>
      <c r="H650" s="2">
        <v>-6.62</v>
      </c>
      <c r="I650" s="2">
        <v>6.62</v>
      </c>
    </row>
    <row r="651" spans="1:9" x14ac:dyDescent="0.25">
      <c r="A651" s="31"/>
      <c r="B651" s="31"/>
      <c r="C651" s="31"/>
      <c r="D651" s="32"/>
      <c r="E651" s="31"/>
      <c r="F651" s="31"/>
      <c r="G651" s="31" t="s">
        <v>215</v>
      </c>
      <c r="H651" s="2">
        <v>6.62</v>
      </c>
      <c r="I651" s="2">
        <v>-6.62</v>
      </c>
    </row>
    <row r="652" spans="1:9" x14ac:dyDescent="0.25">
      <c r="A652" s="31"/>
      <c r="B652" s="31"/>
      <c r="C652" s="31"/>
      <c r="D652" s="32"/>
      <c r="E652" s="31"/>
      <c r="F652" s="31"/>
      <c r="G652" s="31" t="s">
        <v>10</v>
      </c>
      <c r="H652" s="2">
        <v>-29.79</v>
      </c>
      <c r="I652" s="2">
        <v>29.79</v>
      </c>
    </row>
    <row r="653" spans="1:9" ht="15.75" thickBot="1" x14ac:dyDescent="0.3">
      <c r="A653" s="31"/>
      <c r="B653" s="31"/>
      <c r="C653" s="31"/>
      <c r="D653" s="32"/>
      <c r="E653" s="31"/>
      <c r="F653" s="31"/>
      <c r="G653" s="31" t="s">
        <v>215</v>
      </c>
      <c r="H653" s="4">
        <v>29.79</v>
      </c>
      <c r="I653" s="4">
        <v>-29.79</v>
      </c>
    </row>
    <row r="654" spans="1:9" x14ac:dyDescent="0.25">
      <c r="A654" s="31" t="s">
        <v>44</v>
      </c>
      <c r="B654" s="31"/>
      <c r="C654" s="31"/>
      <c r="D654" s="32"/>
      <c r="E654" s="31"/>
      <c r="F654" s="31"/>
      <c r="G654" s="31"/>
      <c r="H654" s="2">
        <f>ROUND(SUM(H640:H653),5)</f>
        <v>-969.97</v>
      </c>
      <c r="I654" s="2">
        <f>ROUND(SUM(I640:I653),5)</f>
        <v>969.97</v>
      </c>
    </row>
    <row r="655" spans="1:9" x14ac:dyDescent="0.25">
      <c r="A655" s="1" t="s">
        <v>154</v>
      </c>
      <c r="B655" s="1"/>
      <c r="C655" s="1"/>
      <c r="D655" s="29"/>
      <c r="E655" s="1"/>
      <c r="F655" s="1"/>
      <c r="G655" s="1"/>
      <c r="H655" s="30"/>
      <c r="I655" s="30"/>
    </row>
    <row r="656" spans="1:9" x14ac:dyDescent="0.25">
      <c r="A656" s="28"/>
      <c r="B656" s="1" t="s">
        <v>155</v>
      </c>
      <c r="C656" s="1" t="s">
        <v>226</v>
      </c>
      <c r="D656" s="29">
        <v>46105</v>
      </c>
      <c r="E656" s="1" t="s">
        <v>195</v>
      </c>
      <c r="F656" s="1"/>
      <c r="G656" s="1" t="s">
        <v>128</v>
      </c>
      <c r="H656" s="30"/>
      <c r="I656" s="30">
        <v>-1569.79</v>
      </c>
    </row>
    <row r="657" spans="1:9" x14ac:dyDescent="0.25">
      <c r="A657" s="1" t="s">
        <v>154</v>
      </c>
      <c r="B657" s="1"/>
      <c r="C657" s="1"/>
      <c r="D657" s="29"/>
      <c r="E657" s="1"/>
      <c r="F657" s="1"/>
      <c r="G657" s="1"/>
      <c r="H657" s="30"/>
      <c r="I657" s="30"/>
    </row>
    <row r="658" spans="1:9" x14ac:dyDescent="0.25">
      <c r="A658" s="31"/>
      <c r="B658" s="31"/>
      <c r="C658" s="31"/>
      <c r="D658" s="32"/>
      <c r="E658" s="31"/>
      <c r="F658" s="31"/>
      <c r="G658" s="31" t="s">
        <v>12</v>
      </c>
      <c r="H658" s="2">
        <v>-1040</v>
      </c>
      <c r="I658" s="2">
        <v>1040</v>
      </c>
    </row>
    <row r="659" spans="1:9" x14ac:dyDescent="0.25">
      <c r="A659" s="31"/>
      <c r="B659" s="31"/>
      <c r="C659" s="31"/>
      <c r="D659" s="32"/>
      <c r="E659" s="31"/>
      <c r="F659" s="31"/>
      <c r="G659" s="31" t="s">
        <v>20</v>
      </c>
      <c r="H659" s="2">
        <v>-809.25</v>
      </c>
      <c r="I659" s="2">
        <v>809.25</v>
      </c>
    </row>
    <row r="660" spans="1:9" x14ac:dyDescent="0.25">
      <c r="A660" s="31"/>
      <c r="B660" s="31"/>
      <c r="C660" s="31"/>
      <c r="D660" s="32"/>
      <c r="E660" s="31"/>
      <c r="F660" s="31"/>
      <c r="G660" s="31" t="s">
        <v>215</v>
      </c>
      <c r="H660" s="2">
        <v>138</v>
      </c>
      <c r="I660" s="2">
        <v>-138</v>
      </c>
    </row>
    <row r="661" spans="1:9" x14ac:dyDescent="0.25">
      <c r="A661" s="31"/>
      <c r="B661" s="31"/>
      <c r="C661" s="31"/>
      <c r="D661" s="32"/>
      <c r="E661" s="31"/>
      <c r="F661" s="31"/>
      <c r="G661" s="31" t="s">
        <v>22</v>
      </c>
      <c r="H661" s="2">
        <v>-114.65</v>
      </c>
      <c r="I661" s="2">
        <v>114.65</v>
      </c>
    </row>
    <row r="662" spans="1:9" x14ac:dyDescent="0.25">
      <c r="A662" s="31"/>
      <c r="B662" s="31"/>
      <c r="C662" s="31"/>
      <c r="D662" s="32"/>
      <c r="E662" s="31"/>
      <c r="F662" s="31"/>
      <c r="G662" s="31" t="s">
        <v>215</v>
      </c>
      <c r="H662" s="2">
        <v>114.65</v>
      </c>
      <c r="I662" s="2">
        <v>-114.65</v>
      </c>
    </row>
    <row r="663" spans="1:9" x14ac:dyDescent="0.25">
      <c r="A663" s="31"/>
      <c r="B663" s="31"/>
      <c r="C663" s="31"/>
      <c r="D663" s="32"/>
      <c r="E663" s="31"/>
      <c r="F663" s="31"/>
      <c r="G663" s="31" t="s">
        <v>215</v>
      </c>
      <c r="H663" s="2">
        <v>114.65</v>
      </c>
      <c r="I663" s="2">
        <v>-114.65</v>
      </c>
    </row>
    <row r="664" spans="1:9" x14ac:dyDescent="0.25">
      <c r="A664" s="31"/>
      <c r="B664" s="31"/>
      <c r="C664" s="31"/>
      <c r="D664" s="32"/>
      <c r="E664" s="31"/>
      <c r="F664" s="31"/>
      <c r="G664" s="31" t="s">
        <v>22</v>
      </c>
      <c r="H664" s="2">
        <v>-26.81</v>
      </c>
      <c r="I664" s="2">
        <v>26.81</v>
      </c>
    </row>
    <row r="665" spans="1:9" x14ac:dyDescent="0.25">
      <c r="A665" s="31"/>
      <c r="B665" s="31"/>
      <c r="C665" s="31"/>
      <c r="D665" s="32"/>
      <c r="E665" s="31"/>
      <c r="F665" s="31"/>
      <c r="G665" s="31" t="s">
        <v>215</v>
      </c>
      <c r="H665" s="2">
        <v>26.81</v>
      </c>
      <c r="I665" s="2">
        <v>-26.81</v>
      </c>
    </row>
    <row r="666" spans="1:9" x14ac:dyDescent="0.25">
      <c r="A666" s="31"/>
      <c r="B666" s="31"/>
      <c r="C666" s="31"/>
      <c r="D666" s="32"/>
      <c r="E666" s="31"/>
      <c r="F666" s="31"/>
      <c r="G666" s="31" t="s">
        <v>215</v>
      </c>
      <c r="H666" s="2">
        <v>26.81</v>
      </c>
      <c r="I666" s="2">
        <v>-26.81</v>
      </c>
    </row>
    <row r="667" spans="1:9" x14ac:dyDescent="0.25">
      <c r="A667" s="31"/>
      <c r="B667" s="31"/>
      <c r="C667" s="31"/>
      <c r="D667" s="32"/>
      <c r="E667" s="31"/>
      <c r="F667" s="31"/>
      <c r="G667" s="31" t="s">
        <v>10</v>
      </c>
      <c r="H667" s="2">
        <v>-11.1</v>
      </c>
      <c r="I667" s="2">
        <v>11.1</v>
      </c>
    </row>
    <row r="668" spans="1:9" x14ac:dyDescent="0.25">
      <c r="A668" s="31"/>
      <c r="B668" s="31"/>
      <c r="C668" s="31"/>
      <c r="D668" s="32"/>
      <c r="E668" s="31"/>
      <c r="F668" s="31"/>
      <c r="G668" s="31" t="s">
        <v>215</v>
      </c>
      <c r="H668" s="2">
        <v>11.1</v>
      </c>
      <c r="I668" s="2">
        <v>-11.1</v>
      </c>
    </row>
    <row r="669" spans="1:9" x14ac:dyDescent="0.25">
      <c r="A669" s="31"/>
      <c r="B669" s="31"/>
      <c r="C669" s="31"/>
      <c r="D669" s="32"/>
      <c r="E669" s="31"/>
      <c r="F669" s="31"/>
      <c r="G669" s="31" t="s">
        <v>10</v>
      </c>
      <c r="H669" s="2">
        <v>-49.93</v>
      </c>
      <c r="I669" s="2">
        <v>49.93</v>
      </c>
    </row>
    <row r="670" spans="1:9" ht="15.75" thickBot="1" x14ac:dyDescent="0.3">
      <c r="A670" s="31"/>
      <c r="B670" s="31"/>
      <c r="C670" s="31"/>
      <c r="D670" s="32"/>
      <c r="E670" s="31"/>
      <c r="F670" s="31"/>
      <c r="G670" s="31" t="s">
        <v>215</v>
      </c>
      <c r="H670" s="4">
        <v>49.93</v>
      </c>
      <c r="I670" s="4">
        <v>-49.93</v>
      </c>
    </row>
    <row r="671" spans="1:9" x14ac:dyDescent="0.25">
      <c r="A671" s="31" t="s">
        <v>44</v>
      </c>
      <c r="B671" s="31"/>
      <c r="C671" s="31"/>
      <c r="D671" s="32"/>
      <c r="E671" s="31"/>
      <c r="F671" s="31"/>
      <c r="G671" s="31"/>
      <c r="H671" s="2">
        <f>ROUND(SUM(H657:H670),5)</f>
        <v>-1569.79</v>
      </c>
      <c r="I671" s="2">
        <f>ROUND(SUM(I657:I670),5)</f>
        <v>1569.79</v>
      </c>
    </row>
    <row r="672" spans="1:9" x14ac:dyDescent="0.25">
      <c r="A672" s="1" t="s">
        <v>154</v>
      </c>
      <c r="B672" s="1"/>
      <c r="C672" s="1"/>
      <c r="D672" s="29"/>
      <c r="E672" s="1"/>
      <c r="F672" s="1"/>
      <c r="G672" s="1"/>
      <c r="H672" s="30"/>
      <c r="I672" s="30"/>
    </row>
    <row r="673" spans="1:9" x14ac:dyDescent="0.25">
      <c r="A673" s="28"/>
      <c r="B673" s="1" t="s">
        <v>155</v>
      </c>
      <c r="C673" s="1" t="s">
        <v>227</v>
      </c>
      <c r="D673" s="29">
        <v>46105</v>
      </c>
      <c r="E673" s="1" t="s">
        <v>253</v>
      </c>
      <c r="F673" s="1"/>
      <c r="G673" s="1" t="s">
        <v>128</v>
      </c>
      <c r="H673" s="30"/>
      <c r="I673" s="30">
        <v>-291.13</v>
      </c>
    </row>
    <row r="674" spans="1:9" x14ac:dyDescent="0.25">
      <c r="A674" s="1" t="s">
        <v>154</v>
      </c>
      <c r="B674" s="1"/>
      <c r="C674" s="1"/>
      <c r="D674" s="29"/>
      <c r="E674" s="1"/>
      <c r="F674" s="1"/>
      <c r="G674" s="1"/>
      <c r="H674" s="30"/>
      <c r="I674" s="30"/>
    </row>
    <row r="675" spans="1:9" x14ac:dyDescent="0.25">
      <c r="A675" s="31"/>
      <c r="B675" s="31"/>
      <c r="C675" s="31"/>
      <c r="D675" s="32"/>
      <c r="E675" s="31"/>
      <c r="F675" s="31"/>
      <c r="G675" s="31" t="s">
        <v>12</v>
      </c>
      <c r="H675" s="2">
        <v>-315.25</v>
      </c>
      <c r="I675" s="2">
        <v>315.25</v>
      </c>
    </row>
    <row r="676" spans="1:9" x14ac:dyDescent="0.25">
      <c r="A676" s="31"/>
      <c r="B676" s="31"/>
      <c r="C676" s="31"/>
      <c r="D676" s="32"/>
      <c r="E676" s="31"/>
      <c r="F676" s="31"/>
      <c r="G676" s="31" t="s">
        <v>22</v>
      </c>
      <c r="H676" s="2">
        <v>-19.55</v>
      </c>
      <c r="I676" s="2">
        <v>19.55</v>
      </c>
    </row>
    <row r="677" spans="1:9" x14ac:dyDescent="0.25">
      <c r="A677" s="31"/>
      <c r="B677" s="31"/>
      <c r="C677" s="31"/>
      <c r="D677" s="32"/>
      <c r="E677" s="31"/>
      <c r="F677" s="31"/>
      <c r="G677" s="31" t="s">
        <v>215</v>
      </c>
      <c r="H677" s="2">
        <v>19.55</v>
      </c>
      <c r="I677" s="2">
        <v>-19.55</v>
      </c>
    </row>
    <row r="678" spans="1:9" x14ac:dyDescent="0.25">
      <c r="A678" s="31"/>
      <c r="B678" s="31"/>
      <c r="C678" s="31"/>
      <c r="D678" s="32"/>
      <c r="E678" s="31"/>
      <c r="F678" s="31"/>
      <c r="G678" s="31" t="s">
        <v>215</v>
      </c>
      <c r="H678" s="2">
        <v>19.55</v>
      </c>
      <c r="I678" s="2">
        <v>-19.55</v>
      </c>
    </row>
    <row r="679" spans="1:9" x14ac:dyDescent="0.25">
      <c r="A679" s="31"/>
      <c r="B679" s="31"/>
      <c r="C679" s="31"/>
      <c r="D679" s="32"/>
      <c r="E679" s="31"/>
      <c r="F679" s="31"/>
      <c r="G679" s="31" t="s">
        <v>22</v>
      </c>
      <c r="H679" s="2">
        <v>-4.57</v>
      </c>
      <c r="I679" s="2">
        <v>4.57</v>
      </c>
    </row>
    <row r="680" spans="1:9" x14ac:dyDescent="0.25">
      <c r="A680" s="31"/>
      <c r="B680" s="31"/>
      <c r="C680" s="31"/>
      <c r="D680" s="32"/>
      <c r="E680" s="31"/>
      <c r="F680" s="31"/>
      <c r="G680" s="31" t="s">
        <v>215</v>
      </c>
      <c r="H680" s="2">
        <v>4.57</v>
      </c>
      <c r="I680" s="2">
        <v>-4.57</v>
      </c>
    </row>
    <row r="681" spans="1:9" x14ac:dyDescent="0.25">
      <c r="A681" s="31"/>
      <c r="B681" s="31"/>
      <c r="C681" s="31"/>
      <c r="D681" s="32"/>
      <c r="E681" s="31"/>
      <c r="F681" s="31"/>
      <c r="G681" s="31" t="s">
        <v>215</v>
      </c>
      <c r="H681" s="2">
        <v>4.57</v>
      </c>
      <c r="I681" s="2">
        <v>-4.57</v>
      </c>
    </row>
    <row r="682" spans="1:9" x14ac:dyDescent="0.25">
      <c r="A682" s="31"/>
      <c r="B682" s="31"/>
      <c r="C682" s="31"/>
      <c r="D682" s="32"/>
      <c r="E682" s="31"/>
      <c r="F682" s="31"/>
      <c r="G682" s="31" t="s">
        <v>10</v>
      </c>
      <c r="H682" s="2">
        <v>-1.89</v>
      </c>
      <c r="I682" s="2">
        <v>1.89</v>
      </c>
    </row>
    <row r="683" spans="1:9" x14ac:dyDescent="0.25">
      <c r="A683" s="31"/>
      <c r="B683" s="31"/>
      <c r="C683" s="31"/>
      <c r="D683" s="32"/>
      <c r="E683" s="31"/>
      <c r="F683" s="31"/>
      <c r="G683" s="31" t="s">
        <v>215</v>
      </c>
      <c r="H683" s="2">
        <v>1.89</v>
      </c>
      <c r="I683" s="2">
        <v>-1.89</v>
      </c>
    </row>
    <row r="684" spans="1:9" x14ac:dyDescent="0.25">
      <c r="A684" s="31"/>
      <c r="B684" s="31"/>
      <c r="C684" s="31"/>
      <c r="D684" s="32"/>
      <c r="E684" s="31"/>
      <c r="F684" s="31"/>
      <c r="G684" s="31" t="s">
        <v>10</v>
      </c>
      <c r="H684" s="2">
        <v>-8.51</v>
      </c>
      <c r="I684" s="2">
        <v>8.51</v>
      </c>
    </row>
    <row r="685" spans="1:9" ht="15.75" thickBot="1" x14ac:dyDescent="0.3">
      <c r="A685" s="31"/>
      <c r="B685" s="31"/>
      <c r="C685" s="31"/>
      <c r="D685" s="32"/>
      <c r="E685" s="31"/>
      <c r="F685" s="31"/>
      <c r="G685" s="31" t="s">
        <v>215</v>
      </c>
      <c r="H685" s="4">
        <v>8.51</v>
      </c>
      <c r="I685" s="4">
        <v>-8.51</v>
      </c>
    </row>
    <row r="686" spans="1:9" x14ac:dyDescent="0.25">
      <c r="A686" s="31" t="s">
        <v>44</v>
      </c>
      <c r="B686" s="31"/>
      <c r="C686" s="31"/>
      <c r="D686" s="32"/>
      <c r="E686" s="31"/>
      <c r="F686" s="31"/>
      <c r="G686" s="31"/>
      <c r="H686" s="2">
        <f>ROUND(SUM(H674:H685),5)</f>
        <v>-291.13</v>
      </c>
      <c r="I686" s="2">
        <f>ROUND(SUM(I674:I685),5)</f>
        <v>291.13</v>
      </c>
    </row>
    <row r="687" spans="1:9" x14ac:dyDescent="0.25">
      <c r="A687" s="1" t="s">
        <v>154</v>
      </c>
      <c r="B687" s="1"/>
      <c r="C687" s="1"/>
      <c r="D687" s="29"/>
      <c r="E687" s="1"/>
      <c r="F687" s="1"/>
      <c r="G687" s="1"/>
      <c r="H687" s="30"/>
      <c r="I687" s="30"/>
    </row>
    <row r="688" spans="1:9" x14ac:dyDescent="0.25">
      <c r="A688" s="28"/>
      <c r="B688" s="1" t="s">
        <v>155</v>
      </c>
      <c r="C688" s="1" t="s">
        <v>228</v>
      </c>
      <c r="D688" s="29">
        <v>46105</v>
      </c>
      <c r="E688" s="1" t="s">
        <v>196</v>
      </c>
      <c r="F688" s="1"/>
      <c r="G688" s="1" t="s">
        <v>128</v>
      </c>
      <c r="H688" s="30"/>
      <c r="I688" s="30">
        <v>-1264.6300000000001</v>
      </c>
    </row>
    <row r="689" spans="1:9" x14ac:dyDescent="0.25">
      <c r="A689" s="1" t="s">
        <v>154</v>
      </c>
      <c r="B689" s="1"/>
      <c r="C689" s="1"/>
      <c r="D689" s="29"/>
      <c r="E689" s="1"/>
      <c r="F689" s="1"/>
      <c r="G689" s="1"/>
      <c r="H689" s="30"/>
      <c r="I689" s="30"/>
    </row>
    <row r="690" spans="1:9" x14ac:dyDescent="0.25">
      <c r="A690" s="31"/>
      <c r="B690" s="31"/>
      <c r="C690" s="31"/>
      <c r="D690" s="32"/>
      <c r="E690" s="31"/>
      <c r="F690" s="31"/>
      <c r="G690" s="31" t="s">
        <v>12</v>
      </c>
      <c r="H690" s="2">
        <v>-1040</v>
      </c>
      <c r="I690" s="2">
        <v>1040</v>
      </c>
    </row>
    <row r="691" spans="1:9" x14ac:dyDescent="0.25">
      <c r="A691" s="31"/>
      <c r="B691" s="31"/>
      <c r="C691" s="31"/>
      <c r="D691" s="32"/>
      <c r="E691" s="31"/>
      <c r="F691" s="31"/>
      <c r="G691" s="31" t="s">
        <v>20</v>
      </c>
      <c r="H691" s="2">
        <v>-429</v>
      </c>
      <c r="I691" s="2">
        <v>429</v>
      </c>
    </row>
    <row r="692" spans="1:9" x14ac:dyDescent="0.25">
      <c r="A692" s="31"/>
      <c r="B692" s="31"/>
      <c r="C692" s="31"/>
      <c r="D692" s="32"/>
      <c r="E692" s="31"/>
      <c r="F692" s="31"/>
      <c r="G692" s="31" t="s">
        <v>215</v>
      </c>
      <c r="H692" s="2">
        <v>92</v>
      </c>
      <c r="I692" s="2">
        <v>-92</v>
      </c>
    </row>
    <row r="693" spans="1:9" x14ac:dyDescent="0.25">
      <c r="A693" s="31"/>
      <c r="B693" s="31"/>
      <c r="C693" s="31"/>
      <c r="D693" s="32"/>
      <c r="E693" s="31"/>
      <c r="F693" s="31"/>
      <c r="G693" s="31" t="s">
        <v>22</v>
      </c>
      <c r="H693" s="2">
        <v>-91.07</v>
      </c>
      <c r="I693" s="2">
        <v>91.07</v>
      </c>
    </row>
    <row r="694" spans="1:9" x14ac:dyDescent="0.25">
      <c r="A694" s="31"/>
      <c r="B694" s="31"/>
      <c r="C694" s="31"/>
      <c r="D694" s="32"/>
      <c r="E694" s="31"/>
      <c r="F694" s="31"/>
      <c r="G694" s="31" t="s">
        <v>215</v>
      </c>
      <c r="H694" s="2">
        <v>91.07</v>
      </c>
      <c r="I694" s="2">
        <v>-91.07</v>
      </c>
    </row>
    <row r="695" spans="1:9" x14ac:dyDescent="0.25">
      <c r="A695" s="31"/>
      <c r="B695" s="31"/>
      <c r="C695" s="31"/>
      <c r="D695" s="32"/>
      <c r="E695" s="31"/>
      <c r="F695" s="31"/>
      <c r="G695" s="31" t="s">
        <v>215</v>
      </c>
      <c r="H695" s="2">
        <v>91.07</v>
      </c>
      <c r="I695" s="2">
        <v>-91.07</v>
      </c>
    </row>
    <row r="696" spans="1:9" x14ac:dyDescent="0.25">
      <c r="A696" s="31"/>
      <c r="B696" s="31"/>
      <c r="C696" s="31"/>
      <c r="D696" s="32"/>
      <c r="E696" s="31"/>
      <c r="F696" s="31"/>
      <c r="G696" s="31" t="s">
        <v>22</v>
      </c>
      <c r="H696" s="2">
        <v>-21.3</v>
      </c>
      <c r="I696" s="2">
        <v>21.3</v>
      </c>
    </row>
    <row r="697" spans="1:9" x14ac:dyDescent="0.25">
      <c r="A697" s="31"/>
      <c r="B697" s="31"/>
      <c r="C697" s="31"/>
      <c r="D697" s="32"/>
      <c r="E697" s="31"/>
      <c r="F697" s="31"/>
      <c r="G697" s="31" t="s">
        <v>215</v>
      </c>
      <c r="H697" s="2">
        <v>21.3</v>
      </c>
      <c r="I697" s="2">
        <v>-21.3</v>
      </c>
    </row>
    <row r="698" spans="1:9" x14ac:dyDescent="0.25">
      <c r="A698" s="31"/>
      <c r="B698" s="31"/>
      <c r="C698" s="31"/>
      <c r="D698" s="32"/>
      <c r="E698" s="31"/>
      <c r="F698" s="31"/>
      <c r="G698" s="31" t="s">
        <v>215</v>
      </c>
      <c r="H698" s="2">
        <v>21.3</v>
      </c>
      <c r="I698" s="2">
        <v>-21.3</v>
      </c>
    </row>
    <row r="699" spans="1:9" x14ac:dyDescent="0.25">
      <c r="A699" s="31"/>
      <c r="B699" s="31"/>
      <c r="C699" s="31"/>
      <c r="D699" s="32"/>
      <c r="E699" s="31"/>
      <c r="F699" s="31"/>
      <c r="G699" s="31" t="s">
        <v>10</v>
      </c>
      <c r="H699" s="2">
        <v>-8.82</v>
      </c>
      <c r="I699" s="2">
        <v>8.82</v>
      </c>
    </row>
    <row r="700" spans="1:9" x14ac:dyDescent="0.25">
      <c r="A700" s="31"/>
      <c r="B700" s="31"/>
      <c r="C700" s="31"/>
      <c r="D700" s="32"/>
      <c r="E700" s="31"/>
      <c r="F700" s="31"/>
      <c r="G700" s="31" t="s">
        <v>215</v>
      </c>
      <c r="H700" s="2">
        <v>8.82</v>
      </c>
      <c r="I700" s="2">
        <v>-8.82</v>
      </c>
    </row>
    <row r="701" spans="1:9" x14ac:dyDescent="0.25">
      <c r="A701" s="31"/>
      <c r="B701" s="31"/>
      <c r="C701" s="31"/>
      <c r="D701" s="32"/>
      <c r="E701" s="31"/>
      <c r="F701" s="31"/>
      <c r="G701" s="31" t="s">
        <v>10</v>
      </c>
      <c r="H701" s="2">
        <v>-39.659999999999997</v>
      </c>
      <c r="I701" s="2">
        <v>39.659999999999997</v>
      </c>
    </row>
    <row r="702" spans="1:9" ht="15.75" thickBot="1" x14ac:dyDescent="0.3">
      <c r="A702" s="31"/>
      <c r="B702" s="31"/>
      <c r="C702" s="31"/>
      <c r="D702" s="32"/>
      <c r="E702" s="31"/>
      <c r="F702" s="31"/>
      <c r="G702" s="31" t="s">
        <v>215</v>
      </c>
      <c r="H702" s="4">
        <v>39.659999999999997</v>
      </c>
      <c r="I702" s="4">
        <v>-39.659999999999997</v>
      </c>
    </row>
    <row r="703" spans="1:9" x14ac:dyDescent="0.25">
      <c r="A703" s="31" t="s">
        <v>44</v>
      </c>
      <c r="B703" s="31"/>
      <c r="C703" s="31"/>
      <c r="D703" s="32"/>
      <c r="E703" s="31"/>
      <c r="F703" s="31"/>
      <c r="G703" s="31"/>
      <c r="H703" s="2">
        <f>ROUND(SUM(H689:H702),5)</f>
        <v>-1264.6300000000001</v>
      </c>
      <c r="I703" s="2">
        <f>ROUND(SUM(I689:I702),5)</f>
        <v>1264.6300000000001</v>
      </c>
    </row>
    <row r="704" spans="1:9" x14ac:dyDescent="0.25">
      <c r="A704" s="1" t="s">
        <v>154</v>
      </c>
      <c r="B704" s="1"/>
      <c r="C704" s="1"/>
      <c r="D704" s="29"/>
      <c r="E704" s="1"/>
      <c r="F704" s="1"/>
      <c r="G704" s="1"/>
      <c r="H704" s="30"/>
      <c r="I704" s="30"/>
    </row>
    <row r="705" spans="1:9" x14ac:dyDescent="0.25">
      <c r="A705" s="28"/>
      <c r="B705" s="1" t="s">
        <v>155</v>
      </c>
      <c r="C705" s="1" t="s">
        <v>229</v>
      </c>
      <c r="D705" s="29">
        <v>46105</v>
      </c>
      <c r="E705" s="1" t="s">
        <v>197</v>
      </c>
      <c r="F705" s="1"/>
      <c r="G705" s="1" t="s">
        <v>128</v>
      </c>
      <c r="H705" s="30"/>
      <c r="I705" s="30">
        <v>-1089.54</v>
      </c>
    </row>
    <row r="706" spans="1:9" x14ac:dyDescent="0.25">
      <c r="A706" s="1" t="s">
        <v>154</v>
      </c>
      <c r="B706" s="1"/>
      <c r="C706" s="1"/>
      <c r="D706" s="29"/>
      <c r="E706" s="1"/>
      <c r="F706" s="1"/>
      <c r="G706" s="1"/>
      <c r="H706" s="30"/>
      <c r="I706" s="30"/>
    </row>
    <row r="707" spans="1:9" x14ac:dyDescent="0.25">
      <c r="A707" s="31"/>
      <c r="B707" s="31"/>
      <c r="C707" s="31"/>
      <c r="D707" s="32"/>
      <c r="E707" s="31"/>
      <c r="F707" s="31"/>
      <c r="G707" s="31" t="s">
        <v>12</v>
      </c>
      <c r="H707" s="2">
        <v>-880.75</v>
      </c>
      <c r="I707" s="2">
        <v>880.75</v>
      </c>
    </row>
    <row r="708" spans="1:9" x14ac:dyDescent="0.25">
      <c r="A708" s="31"/>
      <c r="B708" s="31"/>
      <c r="C708" s="31"/>
      <c r="D708" s="32"/>
      <c r="E708" s="31"/>
      <c r="F708" s="31"/>
      <c r="G708" s="31" t="s">
        <v>20</v>
      </c>
      <c r="H708" s="2">
        <v>-370.5</v>
      </c>
      <c r="I708" s="2">
        <v>370.5</v>
      </c>
    </row>
    <row r="709" spans="1:9" x14ac:dyDescent="0.25">
      <c r="A709" s="31"/>
      <c r="B709" s="31"/>
      <c r="C709" s="31"/>
      <c r="D709" s="32"/>
      <c r="E709" s="31"/>
      <c r="F709" s="31"/>
      <c r="G709" s="31" t="s">
        <v>215</v>
      </c>
      <c r="H709" s="2">
        <v>66</v>
      </c>
      <c r="I709" s="2">
        <v>-66</v>
      </c>
    </row>
    <row r="710" spans="1:9" x14ac:dyDescent="0.25">
      <c r="A710" s="31"/>
      <c r="B710" s="31"/>
      <c r="C710" s="31"/>
      <c r="D710" s="32"/>
      <c r="E710" s="31"/>
      <c r="F710" s="31"/>
      <c r="G710" s="31" t="s">
        <v>22</v>
      </c>
      <c r="H710" s="2">
        <v>-77.569999999999993</v>
      </c>
      <c r="I710" s="2">
        <v>77.569999999999993</v>
      </c>
    </row>
    <row r="711" spans="1:9" x14ac:dyDescent="0.25">
      <c r="A711" s="31"/>
      <c r="B711" s="31"/>
      <c r="C711" s="31"/>
      <c r="D711" s="32"/>
      <c r="E711" s="31"/>
      <c r="F711" s="31"/>
      <c r="G711" s="31" t="s">
        <v>215</v>
      </c>
      <c r="H711" s="2">
        <v>77.569999999999993</v>
      </c>
      <c r="I711" s="2">
        <v>-77.569999999999993</v>
      </c>
    </row>
    <row r="712" spans="1:9" x14ac:dyDescent="0.25">
      <c r="A712" s="31"/>
      <c r="B712" s="31"/>
      <c r="C712" s="31"/>
      <c r="D712" s="32"/>
      <c r="E712" s="31"/>
      <c r="F712" s="31"/>
      <c r="G712" s="31" t="s">
        <v>215</v>
      </c>
      <c r="H712" s="2">
        <v>77.569999999999993</v>
      </c>
      <c r="I712" s="2">
        <v>-77.569999999999993</v>
      </c>
    </row>
    <row r="713" spans="1:9" x14ac:dyDescent="0.25">
      <c r="A713" s="31"/>
      <c r="B713" s="31"/>
      <c r="C713" s="31"/>
      <c r="D713" s="32"/>
      <c r="E713" s="31"/>
      <c r="F713" s="31"/>
      <c r="G713" s="31" t="s">
        <v>22</v>
      </c>
      <c r="H713" s="2">
        <v>-18.14</v>
      </c>
      <c r="I713" s="2">
        <v>18.14</v>
      </c>
    </row>
    <row r="714" spans="1:9" x14ac:dyDescent="0.25">
      <c r="A714" s="31"/>
      <c r="B714" s="31"/>
      <c r="C714" s="31"/>
      <c r="D714" s="32"/>
      <c r="E714" s="31"/>
      <c r="F714" s="31"/>
      <c r="G714" s="31" t="s">
        <v>215</v>
      </c>
      <c r="H714" s="2">
        <v>18.14</v>
      </c>
      <c r="I714" s="2">
        <v>-18.14</v>
      </c>
    </row>
    <row r="715" spans="1:9" x14ac:dyDescent="0.25">
      <c r="A715" s="31"/>
      <c r="B715" s="31"/>
      <c r="C715" s="31"/>
      <c r="D715" s="32"/>
      <c r="E715" s="31"/>
      <c r="F715" s="31"/>
      <c r="G715" s="31" t="s">
        <v>215</v>
      </c>
      <c r="H715" s="2">
        <v>18.14</v>
      </c>
      <c r="I715" s="2">
        <v>-18.14</v>
      </c>
    </row>
    <row r="716" spans="1:9" x14ac:dyDescent="0.25">
      <c r="A716" s="31"/>
      <c r="B716" s="31"/>
      <c r="C716" s="31"/>
      <c r="D716" s="32"/>
      <c r="E716" s="31"/>
      <c r="F716" s="31"/>
      <c r="G716" s="31" t="s">
        <v>10</v>
      </c>
      <c r="H716" s="2">
        <v>-7.51</v>
      </c>
      <c r="I716" s="2">
        <v>7.51</v>
      </c>
    </row>
    <row r="717" spans="1:9" x14ac:dyDescent="0.25">
      <c r="A717" s="31"/>
      <c r="B717" s="31"/>
      <c r="C717" s="31"/>
      <c r="D717" s="32"/>
      <c r="E717" s="31"/>
      <c r="F717" s="31"/>
      <c r="G717" s="31" t="s">
        <v>215</v>
      </c>
      <c r="H717" s="2">
        <v>7.51</v>
      </c>
      <c r="I717" s="2">
        <v>-7.51</v>
      </c>
    </row>
    <row r="718" spans="1:9" x14ac:dyDescent="0.25">
      <c r="A718" s="31"/>
      <c r="B718" s="31"/>
      <c r="C718" s="31"/>
      <c r="D718" s="32"/>
      <c r="E718" s="31"/>
      <c r="F718" s="31"/>
      <c r="G718" s="31" t="s">
        <v>10</v>
      </c>
      <c r="H718" s="2">
        <v>-33.78</v>
      </c>
      <c r="I718" s="2">
        <v>33.78</v>
      </c>
    </row>
    <row r="719" spans="1:9" ht="15.75" thickBot="1" x14ac:dyDescent="0.3">
      <c r="A719" s="31"/>
      <c r="B719" s="31"/>
      <c r="C719" s="31"/>
      <c r="D719" s="32"/>
      <c r="E719" s="31"/>
      <c r="F719" s="31"/>
      <c r="G719" s="31" t="s">
        <v>215</v>
      </c>
      <c r="H719" s="4">
        <v>33.78</v>
      </c>
      <c r="I719" s="4">
        <v>-33.78</v>
      </c>
    </row>
    <row r="720" spans="1:9" x14ac:dyDescent="0.25">
      <c r="A720" s="31" t="s">
        <v>44</v>
      </c>
      <c r="B720" s="31"/>
      <c r="C720" s="31"/>
      <c r="D720" s="32"/>
      <c r="E720" s="31"/>
      <c r="F720" s="31"/>
      <c r="G720" s="31"/>
      <c r="H720" s="2">
        <f>ROUND(SUM(H706:H719),5)</f>
        <v>-1089.54</v>
      </c>
      <c r="I720" s="2">
        <f>ROUND(SUM(I706:I719),5)</f>
        <v>1089.54</v>
      </c>
    </row>
    <row r="721" spans="1:9" x14ac:dyDescent="0.25">
      <c r="A721" s="1" t="s">
        <v>154</v>
      </c>
      <c r="B721" s="1"/>
      <c r="C721" s="1"/>
      <c r="D721" s="29"/>
      <c r="E721" s="1"/>
      <c r="F721" s="1"/>
      <c r="G721" s="1"/>
      <c r="H721" s="30"/>
      <c r="I721" s="30"/>
    </row>
    <row r="722" spans="1:9" x14ac:dyDescent="0.25">
      <c r="A722" s="28"/>
      <c r="B722" s="1" t="s">
        <v>155</v>
      </c>
      <c r="C722" s="1" t="s">
        <v>230</v>
      </c>
      <c r="D722" s="29">
        <v>46105</v>
      </c>
      <c r="E722" s="1" t="s">
        <v>198</v>
      </c>
      <c r="F722" s="1"/>
      <c r="G722" s="1" t="s">
        <v>128</v>
      </c>
      <c r="H722" s="30"/>
      <c r="I722" s="30">
        <v>-1162.56</v>
      </c>
    </row>
    <row r="723" spans="1:9" x14ac:dyDescent="0.25">
      <c r="A723" s="1" t="s">
        <v>154</v>
      </c>
      <c r="B723" s="1"/>
      <c r="C723" s="1"/>
      <c r="D723" s="29"/>
      <c r="E723" s="1"/>
      <c r="F723" s="1"/>
      <c r="G723" s="1"/>
      <c r="H723" s="30"/>
      <c r="I723" s="30"/>
    </row>
    <row r="724" spans="1:9" x14ac:dyDescent="0.25">
      <c r="A724" s="31"/>
      <c r="B724" s="31"/>
      <c r="C724" s="31"/>
      <c r="D724" s="32"/>
      <c r="E724" s="31"/>
      <c r="F724" s="31"/>
      <c r="G724" s="31" t="s">
        <v>15</v>
      </c>
      <c r="H724" s="2">
        <v>-1040</v>
      </c>
      <c r="I724" s="2">
        <v>1040</v>
      </c>
    </row>
    <row r="725" spans="1:9" x14ac:dyDescent="0.25">
      <c r="A725" s="31"/>
      <c r="B725" s="31"/>
      <c r="C725" s="31"/>
      <c r="D725" s="32"/>
      <c r="E725" s="31"/>
      <c r="F725" s="31"/>
      <c r="G725" s="31" t="s">
        <v>15</v>
      </c>
      <c r="H725" s="2">
        <v>-302.25</v>
      </c>
      <c r="I725" s="2">
        <v>302.25</v>
      </c>
    </row>
    <row r="726" spans="1:9" x14ac:dyDescent="0.25">
      <c r="A726" s="31"/>
      <c r="B726" s="31"/>
      <c r="C726" s="31"/>
      <c r="D726" s="32"/>
      <c r="E726" s="31"/>
      <c r="F726" s="31"/>
      <c r="G726" s="31" t="s">
        <v>215</v>
      </c>
      <c r="H726" s="2">
        <v>77</v>
      </c>
      <c r="I726" s="2">
        <v>-77</v>
      </c>
    </row>
    <row r="727" spans="1:9" x14ac:dyDescent="0.25">
      <c r="A727" s="31"/>
      <c r="B727" s="31"/>
      <c r="C727" s="31"/>
      <c r="D727" s="32"/>
      <c r="E727" s="31"/>
      <c r="F727" s="31"/>
      <c r="G727" s="31" t="s">
        <v>22</v>
      </c>
      <c r="H727" s="2">
        <v>-83.22</v>
      </c>
      <c r="I727" s="2">
        <v>83.22</v>
      </c>
    </row>
    <row r="728" spans="1:9" x14ac:dyDescent="0.25">
      <c r="A728" s="31"/>
      <c r="B728" s="31"/>
      <c r="C728" s="31"/>
      <c r="D728" s="32"/>
      <c r="E728" s="31"/>
      <c r="F728" s="31"/>
      <c r="G728" s="31" t="s">
        <v>215</v>
      </c>
      <c r="H728" s="2">
        <v>83.22</v>
      </c>
      <c r="I728" s="2">
        <v>-83.22</v>
      </c>
    </row>
    <row r="729" spans="1:9" x14ac:dyDescent="0.25">
      <c r="A729" s="31"/>
      <c r="B729" s="31"/>
      <c r="C729" s="31"/>
      <c r="D729" s="32"/>
      <c r="E729" s="31"/>
      <c r="F729" s="31"/>
      <c r="G729" s="31" t="s">
        <v>215</v>
      </c>
      <c r="H729" s="2">
        <v>83.22</v>
      </c>
      <c r="I729" s="2">
        <v>-83.22</v>
      </c>
    </row>
    <row r="730" spans="1:9" x14ac:dyDescent="0.25">
      <c r="A730" s="31"/>
      <c r="B730" s="31"/>
      <c r="C730" s="31"/>
      <c r="D730" s="32"/>
      <c r="E730" s="31"/>
      <c r="F730" s="31"/>
      <c r="G730" s="31" t="s">
        <v>22</v>
      </c>
      <c r="H730" s="2">
        <v>-19.47</v>
      </c>
      <c r="I730" s="2">
        <v>19.47</v>
      </c>
    </row>
    <row r="731" spans="1:9" x14ac:dyDescent="0.25">
      <c r="A731" s="31"/>
      <c r="B731" s="31"/>
      <c r="C731" s="31"/>
      <c r="D731" s="32"/>
      <c r="E731" s="31"/>
      <c r="F731" s="31"/>
      <c r="G731" s="31" t="s">
        <v>215</v>
      </c>
      <c r="H731" s="2">
        <v>19.47</v>
      </c>
      <c r="I731" s="2">
        <v>-19.47</v>
      </c>
    </row>
    <row r="732" spans="1:9" x14ac:dyDescent="0.25">
      <c r="A732" s="31"/>
      <c r="B732" s="31"/>
      <c r="C732" s="31"/>
      <c r="D732" s="32"/>
      <c r="E732" s="31"/>
      <c r="F732" s="31"/>
      <c r="G732" s="31" t="s">
        <v>215</v>
      </c>
      <c r="H732" s="2">
        <v>19.47</v>
      </c>
      <c r="I732" s="2">
        <v>-19.47</v>
      </c>
    </row>
    <row r="733" spans="1:9" x14ac:dyDescent="0.25">
      <c r="A733" s="31"/>
      <c r="B733" s="31"/>
      <c r="C733" s="31"/>
      <c r="D733" s="32"/>
      <c r="E733" s="31"/>
      <c r="F733" s="31"/>
      <c r="G733" s="31" t="s">
        <v>10</v>
      </c>
      <c r="H733" s="2">
        <v>-8.0500000000000007</v>
      </c>
      <c r="I733" s="2">
        <v>8.0500000000000007</v>
      </c>
    </row>
    <row r="734" spans="1:9" x14ac:dyDescent="0.25">
      <c r="A734" s="31"/>
      <c r="B734" s="31"/>
      <c r="C734" s="31"/>
      <c r="D734" s="32"/>
      <c r="E734" s="31"/>
      <c r="F734" s="31"/>
      <c r="G734" s="31" t="s">
        <v>215</v>
      </c>
      <c r="H734" s="2">
        <v>8.0500000000000007</v>
      </c>
      <c r="I734" s="2">
        <v>-8.0500000000000007</v>
      </c>
    </row>
    <row r="735" spans="1:9" x14ac:dyDescent="0.25">
      <c r="A735" s="31"/>
      <c r="B735" s="31"/>
      <c r="C735" s="31"/>
      <c r="D735" s="32"/>
      <c r="E735" s="31"/>
      <c r="F735" s="31"/>
      <c r="G735" s="31" t="s">
        <v>10</v>
      </c>
      <c r="H735" s="2">
        <v>-36.24</v>
      </c>
      <c r="I735" s="2">
        <v>36.24</v>
      </c>
    </row>
    <row r="736" spans="1:9" ht="15.75" thickBot="1" x14ac:dyDescent="0.3">
      <c r="A736" s="31"/>
      <c r="B736" s="31"/>
      <c r="C736" s="31"/>
      <c r="D736" s="32"/>
      <c r="E736" s="31"/>
      <c r="F736" s="31"/>
      <c r="G736" s="31" t="s">
        <v>215</v>
      </c>
      <c r="H736" s="4">
        <v>36.24</v>
      </c>
      <c r="I736" s="4">
        <v>-36.24</v>
      </c>
    </row>
    <row r="737" spans="1:9" x14ac:dyDescent="0.25">
      <c r="A737" s="31" t="s">
        <v>44</v>
      </c>
      <c r="B737" s="31"/>
      <c r="C737" s="31"/>
      <c r="D737" s="32"/>
      <c r="E737" s="31"/>
      <c r="F737" s="31"/>
      <c r="G737" s="31"/>
      <c r="H737" s="2">
        <f>ROUND(SUM(H723:H736),5)</f>
        <v>-1162.56</v>
      </c>
      <c r="I737" s="2">
        <f>ROUND(SUM(I723:I736),5)</f>
        <v>1162.56</v>
      </c>
    </row>
    <row r="738" spans="1:9" x14ac:dyDescent="0.25">
      <c r="A738" s="1" t="s">
        <v>154</v>
      </c>
      <c r="B738" s="1"/>
      <c r="C738" s="1"/>
      <c r="D738" s="29"/>
      <c r="E738" s="1"/>
      <c r="F738" s="1"/>
      <c r="G738" s="1"/>
      <c r="H738" s="30"/>
      <c r="I738" s="30"/>
    </row>
    <row r="739" spans="1:9" x14ac:dyDescent="0.25">
      <c r="A739" s="28"/>
      <c r="B739" s="1" t="s">
        <v>155</v>
      </c>
      <c r="C739" s="1" t="s">
        <v>231</v>
      </c>
      <c r="D739" s="29">
        <v>46105</v>
      </c>
      <c r="E739" s="1" t="s">
        <v>254</v>
      </c>
      <c r="F739" s="1"/>
      <c r="G739" s="1" t="s">
        <v>128</v>
      </c>
      <c r="H739" s="30"/>
      <c r="I739" s="30">
        <v>-90.04</v>
      </c>
    </row>
    <row r="740" spans="1:9" x14ac:dyDescent="0.25">
      <c r="A740" s="1" t="s">
        <v>154</v>
      </c>
      <c r="B740" s="1"/>
      <c r="C740" s="1"/>
      <c r="D740" s="29"/>
      <c r="E740" s="1"/>
      <c r="F740" s="1"/>
      <c r="G740" s="1"/>
      <c r="H740" s="30"/>
      <c r="I740" s="30"/>
    </row>
    <row r="741" spans="1:9" x14ac:dyDescent="0.25">
      <c r="A741" s="31"/>
      <c r="B741" s="31"/>
      <c r="C741" s="31"/>
      <c r="D741" s="32"/>
      <c r="E741" s="31"/>
      <c r="F741" s="31"/>
      <c r="G741" s="31" t="s">
        <v>16</v>
      </c>
      <c r="H741" s="2">
        <v>-97.5</v>
      </c>
      <c r="I741" s="2">
        <v>97.5</v>
      </c>
    </row>
    <row r="742" spans="1:9" x14ac:dyDescent="0.25">
      <c r="A742" s="31"/>
      <c r="B742" s="31"/>
      <c r="C742" s="31"/>
      <c r="D742" s="32"/>
      <c r="E742" s="31"/>
      <c r="F742" s="31"/>
      <c r="G742" s="31" t="s">
        <v>22</v>
      </c>
      <c r="H742" s="2">
        <v>-6.05</v>
      </c>
      <c r="I742" s="2">
        <v>6.05</v>
      </c>
    </row>
    <row r="743" spans="1:9" x14ac:dyDescent="0.25">
      <c r="A743" s="31"/>
      <c r="B743" s="31"/>
      <c r="C743" s="31"/>
      <c r="D743" s="32"/>
      <c r="E743" s="31"/>
      <c r="F743" s="31"/>
      <c r="G743" s="31" t="s">
        <v>215</v>
      </c>
      <c r="H743" s="2">
        <v>6.05</v>
      </c>
      <c r="I743" s="2">
        <v>-6.05</v>
      </c>
    </row>
    <row r="744" spans="1:9" x14ac:dyDescent="0.25">
      <c r="A744" s="31"/>
      <c r="B744" s="31"/>
      <c r="C744" s="31"/>
      <c r="D744" s="32"/>
      <c r="E744" s="31"/>
      <c r="F744" s="31"/>
      <c r="G744" s="31" t="s">
        <v>215</v>
      </c>
      <c r="H744" s="2">
        <v>6.05</v>
      </c>
      <c r="I744" s="2">
        <v>-6.05</v>
      </c>
    </row>
    <row r="745" spans="1:9" x14ac:dyDescent="0.25">
      <c r="A745" s="31"/>
      <c r="B745" s="31"/>
      <c r="C745" s="31"/>
      <c r="D745" s="32"/>
      <c r="E745" s="31"/>
      <c r="F745" s="31"/>
      <c r="G745" s="31" t="s">
        <v>22</v>
      </c>
      <c r="H745" s="2">
        <v>-1.41</v>
      </c>
      <c r="I745" s="2">
        <v>1.41</v>
      </c>
    </row>
    <row r="746" spans="1:9" x14ac:dyDescent="0.25">
      <c r="A746" s="31"/>
      <c r="B746" s="31"/>
      <c r="C746" s="31"/>
      <c r="D746" s="32"/>
      <c r="E746" s="31"/>
      <c r="F746" s="31"/>
      <c r="G746" s="31" t="s">
        <v>215</v>
      </c>
      <c r="H746" s="2">
        <v>1.41</v>
      </c>
      <c r="I746" s="2">
        <v>-1.41</v>
      </c>
    </row>
    <row r="747" spans="1:9" x14ac:dyDescent="0.25">
      <c r="A747" s="31"/>
      <c r="B747" s="31"/>
      <c r="C747" s="31"/>
      <c r="D747" s="32"/>
      <c r="E747" s="31"/>
      <c r="F747" s="31"/>
      <c r="G747" s="31" t="s">
        <v>215</v>
      </c>
      <c r="H747" s="2">
        <v>1.41</v>
      </c>
      <c r="I747" s="2">
        <v>-1.41</v>
      </c>
    </row>
    <row r="748" spans="1:9" x14ac:dyDescent="0.25">
      <c r="A748" s="31"/>
      <c r="B748" s="31"/>
      <c r="C748" s="31"/>
      <c r="D748" s="32"/>
      <c r="E748" s="31"/>
      <c r="F748" s="31"/>
      <c r="G748" s="31" t="s">
        <v>10</v>
      </c>
      <c r="H748" s="2">
        <v>-0.59</v>
      </c>
      <c r="I748" s="2">
        <v>0.59</v>
      </c>
    </row>
    <row r="749" spans="1:9" x14ac:dyDescent="0.25">
      <c r="A749" s="31"/>
      <c r="B749" s="31"/>
      <c r="C749" s="31"/>
      <c r="D749" s="32"/>
      <c r="E749" s="31"/>
      <c r="F749" s="31"/>
      <c r="G749" s="31" t="s">
        <v>215</v>
      </c>
      <c r="H749" s="2">
        <v>0.59</v>
      </c>
      <c r="I749" s="2">
        <v>-0.59</v>
      </c>
    </row>
    <row r="750" spans="1:9" x14ac:dyDescent="0.25">
      <c r="A750" s="31"/>
      <c r="B750" s="31"/>
      <c r="C750" s="31"/>
      <c r="D750" s="32"/>
      <c r="E750" s="31"/>
      <c r="F750" s="31"/>
      <c r="G750" s="31" t="s">
        <v>10</v>
      </c>
      <c r="H750" s="2">
        <v>-2.63</v>
      </c>
      <c r="I750" s="2">
        <v>2.63</v>
      </c>
    </row>
    <row r="751" spans="1:9" ht="15.75" thickBot="1" x14ac:dyDescent="0.3">
      <c r="A751" s="31"/>
      <c r="B751" s="31"/>
      <c r="C751" s="31"/>
      <c r="D751" s="32"/>
      <c r="E751" s="31"/>
      <c r="F751" s="31"/>
      <c r="G751" s="31" t="s">
        <v>215</v>
      </c>
      <c r="H751" s="4">
        <v>2.63</v>
      </c>
      <c r="I751" s="4">
        <v>-2.63</v>
      </c>
    </row>
    <row r="752" spans="1:9" x14ac:dyDescent="0.25">
      <c r="A752" s="31" t="s">
        <v>44</v>
      </c>
      <c r="B752" s="31"/>
      <c r="C752" s="31"/>
      <c r="D752" s="32"/>
      <c r="E752" s="31"/>
      <c r="F752" s="31"/>
      <c r="G752" s="31"/>
      <c r="H752" s="2">
        <f>ROUND(SUM(H740:H751),5)</f>
        <v>-90.04</v>
      </c>
      <c r="I752" s="2">
        <f>ROUND(SUM(I740:I751),5)</f>
        <v>90.04</v>
      </c>
    </row>
    <row r="753" spans="1:9" x14ac:dyDescent="0.25">
      <c r="A753" s="1" t="s">
        <v>154</v>
      </c>
      <c r="B753" s="1"/>
      <c r="C753" s="1"/>
      <c r="D753" s="29"/>
      <c r="E753" s="1"/>
      <c r="F753" s="1"/>
      <c r="G753" s="1"/>
      <c r="H753" s="30"/>
      <c r="I753" s="30"/>
    </row>
    <row r="754" spans="1:9" x14ac:dyDescent="0.25">
      <c r="A754" s="28"/>
      <c r="B754" s="1" t="s">
        <v>155</v>
      </c>
      <c r="C754" s="1" t="s">
        <v>232</v>
      </c>
      <c r="D754" s="29">
        <v>46105</v>
      </c>
      <c r="E754" s="1" t="s">
        <v>199</v>
      </c>
      <c r="F754" s="1"/>
      <c r="G754" s="1" t="s">
        <v>128</v>
      </c>
      <c r="H754" s="30"/>
      <c r="I754" s="30">
        <v>-1077.51</v>
      </c>
    </row>
    <row r="755" spans="1:9" x14ac:dyDescent="0.25">
      <c r="A755" s="1" t="s">
        <v>154</v>
      </c>
      <c r="B755" s="1"/>
      <c r="C755" s="1"/>
      <c r="D755" s="29"/>
      <c r="E755" s="1"/>
      <c r="F755" s="1"/>
      <c r="G755" s="1"/>
      <c r="H755" s="30"/>
      <c r="I755" s="30"/>
    </row>
    <row r="756" spans="1:9" x14ac:dyDescent="0.25">
      <c r="A756" s="31"/>
      <c r="B756" s="31"/>
      <c r="C756" s="31"/>
      <c r="D756" s="32"/>
      <c r="E756" s="31"/>
      <c r="F756" s="31"/>
      <c r="G756" s="31" t="s">
        <v>15</v>
      </c>
      <c r="H756" s="2">
        <v>-1040</v>
      </c>
      <c r="I756" s="2">
        <v>1040</v>
      </c>
    </row>
    <row r="757" spans="1:9" x14ac:dyDescent="0.25">
      <c r="A757" s="31"/>
      <c r="B757" s="31"/>
      <c r="C757" s="31"/>
      <c r="D757" s="32"/>
      <c r="E757" s="31"/>
      <c r="F757" s="31"/>
      <c r="G757" s="31" t="s">
        <v>15</v>
      </c>
      <c r="H757" s="2">
        <v>-156</v>
      </c>
      <c r="I757" s="2">
        <v>156</v>
      </c>
    </row>
    <row r="758" spans="1:9" x14ac:dyDescent="0.25">
      <c r="A758" s="31"/>
      <c r="B758" s="31"/>
      <c r="C758" s="31"/>
      <c r="D758" s="32"/>
      <c r="E758" s="31"/>
      <c r="F758" s="31"/>
      <c r="G758" s="31" t="s">
        <v>215</v>
      </c>
      <c r="H758" s="2">
        <v>27</v>
      </c>
      <c r="I758" s="2">
        <v>-27</v>
      </c>
    </row>
    <row r="759" spans="1:9" x14ac:dyDescent="0.25">
      <c r="A759" s="31"/>
      <c r="B759" s="31"/>
      <c r="C759" s="31"/>
      <c r="D759" s="32"/>
      <c r="E759" s="31"/>
      <c r="F759" s="31"/>
      <c r="G759" s="31" t="s">
        <v>22</v>
      </c>
      <c r="H759" s="2">
        <v>-74.150000000000006</v>
      </c>
      <c r="I759" s="2">
        <v>74.150000000000006</v>
      </c>
    </row>
    <row r="760" spans="1:9" x14ac:dyDescent="0.25">
      <c r="A760" s="31"/>
      <c r="B760" s="31"/>
      <c r="C760" s="31"/>
      <c r="D760" s="32"/>
      <c r="E760" s="31"/>
      <c r="F760" s="31"/>
      <c r="G760" s="31" t="s">
        <v>215</v>
      </c>
      <c r="H760" s="2">
        <v>74.150000000000006</v>
      </c>
      <c r="I760" s="2">
        <v>-74.150000000000006</v>
      </c>
    </row>
    <row r="761" spans="1:9" x14ac:dyDescent="0.25">
      <c r="A761" s="31"/>
      <c r="B761" s="31"/>
      <c r="C761" s="31"/>
      <c r="D761" s="32"/>
      <c r="E761" s="31"/>
      <c r="F761" s="31"/>
      <c r="G761" s="31" t="s">
        <v>215</v>
      </c>
      <c r="H761" s="2">
        <v>74.150000000000006</v>
      </c>
      <c r="I761" s="2">
        <v>-74.150000000000006</v>
      </c>
    </row>
    <row r="762" spans="1:9" x14ac:dyDescent="0.25">
      <c r="A762" s="31"/>
      <c r="B762" s="31"/>
      <c r="C762" s="31"/>
      <c r="D762" s="32"/>
      <c r="E762" s="31"/>
      <c r="F762" s="31"/>
      <c r="G762" s="31" t="s">
        <v>22</v>
      </c>
      <c r="H762" s="2">
        <v>-17.34</v>
      </c>
      <c r="I762" s="2">
        <v>17.34</v>
      </c>
    </row>
    <row r="763" spans="1:9" x14ac:dyDescent="0.25">
      <c r="A763" s="31"/>
      <c r="B763" s="31"/>
      <c r="C763" s="31"/>
      <c r="D763" s="32"/>
      <c r="E763" s="31"/>
      <c r="F763" s="31"/>
      <c r="G763" s="31" t="s">
        <v>215</v>
      </c>
      <c r="H763" s="2">
        <v>17.34</v>
      </c>
      <c r="I763" s="2">
        <v>-17.34</v>
      </c>
    </row>
    <row r="764" spans="1:9" x14ac:dyDescent="0.25">
      <c r="A764" s="31"/>
      <c r="B764" s="31"/>
      <c r="C764" s="31"/>
      <c r="D764" s="32"/>
      <c r="E764" s="31"/>
      <c r="F764" s="31"/>
      <c r="G764" s="31" t="s">
        <v>215</v>
      </c>
      <c r="H764" s="2">
        <v>17.34</v>
      </c>
      <c r="I764" s="2">
        <v>-17.34</v>
      </c>
    </row>
    <row r="765" spans="1:9" x14ac:dyDescent="0.25">
      <c r="A765" s="31"/>
      <c r="B765" s="31"/>
      <c r="C765" s="31"/>
      <c r="D765" s="32"/>
      <c r="E765" s="31"/>
      <c r="F765" s="31"/>
      <c r="G765" s="31" t="s">
        <v>10</v>
      </c>
      <c r="H765" s="2">
        <v>-7.17</v>
      </c>
      <c r="I765" s="2">
        <v>7.17</v>
      </c>
    </row>
    <row r="766" spans="1:9" x14ac:dyDescent="0.25">
      <c r="A766" s="31"/>
      <c r="B766" s="31"/>
      <c r="C766" s="31"/>
      <c r="D766" s="32"/>
      <c r="E766" s="31"/>
      <c r="F766" s="31"/>
      <c r="G766" s="31" t="s">
        <v>215</v>
      </c>
      <c r="H766" s="2">
        <v>7.17</v>
      </c>
      <c r="I766" s="2">
        <v>-7.17</v>
      </c>
    </row>
    <row r="767" spans="1:9" x14ac:dyDescent="0.25">
      <c r="A767" s="31"/>
      <c r="B767" s="31"/>
      <c r="C767" s="31"/>
      <c r="D767" s="32"/>
      <c r="E767" s="31"/>
      <c r="F767" s="31"/>
      <c r="G767" s="31" t="s">
        <v>10</v>
      </c>
      <c r="H767" s="2">
        <v>-32.29</v>
      </c>
      <c r="I767" s="2">
        <v>32.29</v>
      </c>
    </row>
    <row r="768" spans="1:9" ht="15.75" thickBot="1" x14ac:dyDescent="0.3">
      <c r="A768" s="31"/>
      <c r="B768" s="31"/>
      <c r="C768" s="31"/>
      <c r="D768" s="32"/>
      <c r="E768" s="31"/>
      <c r="F768" s="31"/>
      <c r="G768" s="31" t="s">
        <v>215</v>
      </c>
      <c r="H768" s="4">
        <v>32.29</v>
      </c>
      <c r="I768" s="4">
        <v>-32.29</v>
      </c>
    </row>
    <row r="769" spans="1:9" x14ac:dyDescent="0.25">
      <c r="A769" s="31" t="s">
        <v>44</v>
      </c>
      <c r="B769" s="31"/>
      <c r="C769" s="31"/>
      <c r="D769" s="32"/>
      <c r="E769" s="31"/>
      <c r="F769" s="31"/>
      <c r="G769" s="31"/>
      <c r="H769" s="2">
        <f>ROUND(SUM(H755:H768),5)</f>
        <v>-1077.51</v>
      </c>
      <c r="I769" s="2">
        <f>ROUND(SUM(I755:I768),5)</f>
        <v>1077.51</v>
      </c>
    </row>
    <row r="770" spans="1:9" x14ac:dyDescent="0.25">
      <c r="A770" s="1" t="s">
        <v>154</v>
      </c>
      <c r="B770" s="1"/>
      <c r="C770" s="1"/>
      <c r="D770" s="29"/>
      <c r="E770" s="1"/>
      <c r="F770" s="1"/>
      <c r="G770" s="1"/>
      <c r="H770" s="30"/>
      <c r="I770" s="30"/>
    </row>
    <row r="771" spans="1:9" x14ac:dyDescent="0.25">
      <c r="A771" s="28"/>
      <c r="B771" s="1" t="s">
        <v>155</v>
      </c>
      <c r="C771" s="1" t="s">
        <v>233</v>
      </c>
      <c r="D771" s="29">
        <v>46105</v>
      </c>
      <c r="E771" s="1" t="s">
        <v>200</v>
      </c>
      <c r="F771" s="1"/>
      <c r="G771" s="1" t="s">
        <v>128</v>
      </c>
      <c r="H771" s="30"/>
      <c r="I771" s="30">
        <v>-1109.04</v>
      </c>
    </row>
    <row r="772" spans="1:9" x14ac:dyDescent="0.25">
      <c r="A772" s="1" t="s">
        <v>154</v>
      </c>
      <c r="B772" s="1"/>
      <c r="C772" s="1"/>
      <c r="D772" s="29"/>
      <c r="E772" s="1"/>
      <c r="F772" s="1"/>
      <c r="G772" s="1"/>
      <c r="H772" s="30"/>
      <c r="I772" s="30"/>
    </row>
    <row r="773" spans="1:9" x14ac:dyDescent="0.25">
      <c r="A773" s="31"/>
      <c r="B773" s="31"/>
      <c r="C773" s="31"/>
      <c r="D773" s="32"/>
      <c r="E773" s="31"/>
      <c r="F773" s="31"/>
      <c r="G773" s="31" t="s">
        <v>12</v>
      </c>
      <c r="H773" s="2">
        <v>-832</v>
      </c>
      <c r="I773" s="2">
        <v>832</v>
      </c>
    </row>
    <row r="774" spans="1:9" x14ac:dyDescent="0.25">
      <c r="A774" s="31"/>
      <c r="B774" s="31"/>
      <c r="C774" s="31"/>
      <c r="D774" s="32"/>
      <c r="E774" s="31"/>
      <c r="F774" s="31"/>
      <c r="G774" s="31" t="s">
        <v>20</v>
      </c>
      <c r="H774" s="2">
        <v>-443.63</v>
      </c>
      <c r="I774" s="2">
        <v>443.63</v>
      </c>
    </row>
    <row r="775" spans="1:9" x14ac:dyDescent="0.25">
      <c r="A775" s="31"/>
      <c r="B775" s="31"/>
      <c r="C775" s="31"/>
      <c r="D775" s="32"/>
      <c r="E775" s="31"/>
      <c r="F775" s="31"/>
      <c r="G775" s="31" t="s">
        <v>215</v>
      </c>
      <c r="H775" s="2">
        <v>69</v>
      </c>
      <c r="I775" s="2">
        <v>-69</v>
      </c>
    </row>
    <row r="776" spans="1:9" x14ac:dyDescent="0.25">
      <c r="A776" s="31"/>
      <c r="B776" s="31"/>
      <c r="C776" s="31"/>
      <c r="D776" s="32"/>
      <c r="E776" s="31"/>
      <c r="F776" s="31"/>
      <c r="G776" s="31" t="s">
        <v>22</v>
      </c>
      <c r="H776" s="2">
        <v>-79.09</v>
      </c>
      <c r="I776" s="2">
        <v>79.09</v>
      </c>
    </row>
    <row r="777" spans="1:9" x14ac:dyDescent="0.25">
      <c r="A777" s="31"/>
      <c r="B777" s="31"/>
      <c r="C777" s="31"/>
      <c r="D777" s="32"/>
      <c r="E777" s="31"/>
      <c r="F777" s="31"/>
      <c r="G777" s="31" t="s">
        <v>215</v>
      </c>
      <c r="H777" s="2">
        <v>79.09</v>
      </c>
      <c r="I777" s="2">
        <v>-79.09</v>
      </c>
    </row>
    <row r="778" spans="1:9" x14ac:dyDescent="0.25">
      <c r="A778" s="31"/>
      <c r="B778" s="31"/>
      <c r="C778" s="31"/>
      <c r="D778" s="32"/>
      <c r="E778" s="31"/>
      <c r="F778" s="31"/>
      <c r="G778" s="31" t="s">
        <v>215</v>
      </c>
      <c r="H778" s="2">
        <v>79.09</v>
      </c>
      <c r="I778" s="2">
        <v>-79.09</v>
      </c>
    </row>
    <row r="779" spans="1:9" x14ac:dyDescent="0.25">
      <c r="A779" s="31"/>
      <c r="B779" s="31"/>
      <c r="C779" s="31"/>
      <c r="D779" s="32"/>
      <c r="E779" s="31"/>
      <c r="F779" s="31"/>
      <c r="G779" s="31" t="s">
        <v>22</v>
      </c>
      <c r="H779" s="2">
        <v>-18.5</v>
      </c>
      <c r="I779" s="2">
        <v>18.5</v>
      </c>
    </row>
    <row r="780" spans="1:9" x14ac:dyDescent="0.25">
      <c r="A780" s="31"/>
      <c r="B780" s="31"/>
      <c r="C780" s="31"/>
      <c r="D780" s="32"/>
      <c r="E780" s="31"/>
      <c r="F780" s="31"/>
      <c r="G780" s="31" t="s">
        <v>215</v>
      </c>
      <c r="H780" s="2">
        <v>18.5</v>
      </c>
      <c r="I780" s="2">
        <v>-18.5</v>
      </c>
    </row>
    <row r="781" spans="1:9" x14ac:dyDescent="0.25">
      <c r="A781" s="31"/>
      <c r="B781" s="31"/>
      <c r="C781" s="31"/>
      <c r="D781" s="32"/>
      <c r="E781" s="31"/>
      <c r="F781" s="31"/>
      <c r="G781" s="31" t="s">
        <v>215</v>
      </c>
      <c r="H781" s="2">
        <v>18.5</v>
      </c>
      <c r="I781" s="2">
        <v>-18.5</v>
      </c>
    </row>
    <row r="782" spans="1:9" x14ac:dyDescent="0.25">
      <c r="A782" s="31"/>
      <c r="B782" s="31"/>
      <c r="C782" s="31"/>
      <c r="D782" s="32"/>
      <c r="E782" s="31"/>
      <c r="F782" s="31"/>
      <c r="G782" s="31" t="s">
        <v>10</v>
      </c>
      <c r="H782" s="2">
        <v>-7.65</v>
      </c>
      <c r="I782" s="2">
        <v>7.65</v>
      </c>
    </row>
    <row r="783" spans="1:9" x14ac:dyDescent="0.25">
      <c r="A783" s="31"/>
      <c r="B783" s="31"/>
      <c r="C783" s="31"/>
      <c r="D783" s="32"/>
      <c r="E783" s="31"/>
      <c r="F783" s="31"/>
      <c r="G783" s="31" t="s">
        <v>215</v>
      </c>
      <c r="H783" s="2">
        <v>7.65</v>
      </c>
      <c r="I783" s="2">
        <v>-7.65</v>
      </c>
    </row>
    <row r="784" spans="1:9" x14ac:dyDescent="0.25">
      <c r="A784" s="31"/>
      <c r="B784" s="31"/>
      <c r="C784" s="31"/>
      <c r="D784" s="32"/>
      <c r="E784" s="31"/>
      <c r="F784" s="31"/>
      <c r="G784" s="31" t="s">
        <v>10</v>
      </c>
      <c r="H784" s="2">
        <v>-34.44</v>
      </c>
      <c r="I784" s="2">
        <v>34.44</v>
      </c>
    </row>
    <row r="785" spans="1:9" ht="15.75" thickBot="1" x14ac:dyDescent="0.3">
      <c r="A785" s="31"/>
      <c r="B785" s="31"/>
      <c r="C785" s="31"/>
      <c r="D785" s="32"/>
      <c r="E785" s="31"/>
      <c r="F785" s="31"/>
      <c r="G785" s="31" t="s">
        <v>215</v>
      </c>
      <c r="H785" s="4">
        <v>34.44</v>
      </c>
      <c r="I785" s="4">
        <v>-34.44</v>
      </c>
    </row>
    <row r="786" spans="1:9" x14ac:dyDescent="0.25">
      <c r="A786" s="31" t="s">
        <v>44</v>
      </c>
      <c r="B786" s="31"/>
      <c r="C786" s="31"/>
      <c r="D786" s="32"/>
      <c r="E786" s="31"/>
      <c r="F786" s="31"/>
      <c r="G786" s="31"/>
      <c r="H786" s="2">
        <f>ROUND(SUM(H772:H785),5)</f>
        <v>-1109.04</v>
      </c>
      <c r="I786" s="2">
        <f>ROUND(SUM(I772:I785),5)</f>
        <v>1109.04</v>
      </c>
    </row>
    <row r="787" spans="1:9" x14ac:dyDescent="0.25">
      <c r="A787" s="1" t="s">
        <v>154</v>
      </c>
      <c r="B787" s="1"/>
      <c r="C787" s="1"/>
      <c r="D787" s="29"/>
      <c r="E787" s="1"/>
      <c r="F787" s="1"/>
      <c r="G787" s="1"/>
      <c r="H787" s="30"/>
      <c r="I787" s="30"/>
    </row>
    <row r="788" spans="1:9" x14ac:dyDescent="0.25">
      <c r="A788" s="28"/>
      <c r="B788" s="1" t="s">
        <v>155</v>
      </c>
      <c r="C788" s="1" t="s">
        <v>234</v>
      </c>
      <c r="D788" s="29">
        <v>46105</v>
      </c>
      <c r="E788" s="1" t="s">
        <v>201</v>
      </c>
      <c r="F788" s="1"/>
      <c r="G788" s="1" t="s">
        <v>128</v>
      </c>
      <c r="H788" s="30"/>
      <c r="I788" s="30">
        <v>-246.12</v>
      </c>
    </row>
    <row r="789" spans="1:9" x14ac:dyDescent="0.25">
      <c r="A789" s="1" t="s">
        <v>154</v>
      </c>
      <c r="B789" s="1"/>
      <c r="C789" s="1"/>
      <c r="D789" s="29"/>
      <c r="E789" s="1"/>
      <c r="F789" s="1"/>
      <c r="G789" s="1"/>
      <c r="H789" s="30"/>
      <c r="I789" s="30"/>
    </row>
    <row r="790" spans="1:9" x14ac:dyDescent="0.25">
      <c r="A790" s="31"/>
      <c r="B790" s="31"/>
      <c r="C790" s="31"/>
      <c r="D790" s="32"/>
      <c r="E790" s="31"/>
      <c r="F790" s="31"/>
      <c r="G790" s="31" t="s">
        <v>16</v>
      </c>
      <c r="H790" s="2">
        <v>-266.5</v>
      </c>
      <c r="I790" s="2">
        <v>266.5</v>
      </c>
    </row>
    <row r="791" spans="1:9" x14ac:dyDescent="0.25">
      <c r="A791" s="31"/>
      <c r="B791" s="31"/>
      <c r="C791" s="31"/>
      <c r="D791" s="32"/>
      <c r="E791" s="31"/>
      <c r="F791" s="31"/>
      <c r="G791" s="31" t="s">
        <v>22</v>
      </c>
      <c r="H791" s="2">
        <v>-16.52</v>
      </c>
      <c r="I791" s="2">
        <v>16.52</v>
      </c>
    </row>
    <row r="792" spans="1:9" x14ac:dyDescent="0.25">
      <c r="A792" s="31"/>
      <c r="B792" s="31"/>
      <c r="C792" s="31"/>
      <c r="D792" s="32"/>
      <c r="E792" s="31"/>
      <c r="F792" s="31"/>
      <c r="G792" s="31" t="s">
        <v>215</v>
      </c>
      <c r="H792" s="2">
        <v>16.52</v>
      </c>
      <c r="I792" s="2">
        <v>-16.52</v>
      </c>
    </row>
    <row r="793" spans="1:9" x14ac:dyDescent="0.25">
      <c r="A793" s="31"/>
      <c r="B793" s="31"/>
      <c r="C793" s="31"/>
      <c r="D793" s="32"/>
      <c r="E793" s="31"/>
      <c r="F793" s="31"/>
      <c r="G793" s="31" t="s">
        <v>215</v>
      </c>
      <c r="H793" s="2">
        <v>16.52</v>
      </c>
      <c r="I793" s="2">
        <v>-16.52</v>
      </c>
    </row>
    <row r="794" spans="1:9" x14ac:dyDescent="0.25">
      <c r="A794" s="31"/>
      <c r="B794" s="31"/>
      <c r="C794" s="31"/>
      <c r="D794" s="32"/>
      <c r="E794" s="31"/>
      <c r="F794" s="31"/>
      <c r="G794" s="31" t="s">
        <v>22</v>
      </c>
      <c r="H794" s="2">
        <v>-3.86</v>
      </c>
      <c r="I794" s="2">
        <v>3.86</v>
      </c>
    </row>
    <row r="795" spans="1:9" x14ac:dyDescent="0.25">
      <c r="A795" s="31"/>
      <c r="B795" s="31"/>
      <c r="C795" s="31"/>
      <c r="D795" s="32"/>
      <c r="E795" s="31"/>
      <c r="F795" s="31"/>
      <c r="G795" s="31" t="s">
        <v>215</v>
      </c>
      <c r="H795" s="2">
        <v>3.86</v>
      </c>
      <c r="I795" s="2">
        <v>-3.86</v>
      </c>
    </row>
    <row r="796" spans="1:9" x14ac:dyDescent="0.25">
      <c r="A796" s="31"/>
      <c r="B796" s="31"/>
      <c r="C796" s="31"/>
      <c r="D796" s="32"/>
      <c r="E796" s="31"/>
      <c r="F796" s="31"/>
      <c r="G796" s="31" t="s">
        <v>215</v>
      </c>
      <c r="H796" s="2">
        <v>3.86</v>
      </c>
      <c r="I796" s="2">
        <v>-3.86</v>
      </c>
    </row>
    <row r="797" spans="1:9" x14ac:dyDescent="0.25">
      <c r="A797" s="31"/>
      <c r="B797" s="31"/>
      <c r="C797" s="31"/>
      <c r="D797" s="32"/>
      <c r="E797" s="31"/>
      <c r="F797" s="31"/>
      <c r="G797" s="31" t="s">
        <v>10</v>
      </c>
      <c r="H797" s="2">
        <v>-1.6</v>
      </c>
      <c r="I797" s="2">
        <v>1.6</v>
      </c>
    </row>
    <row r="798" spans="1:9" x14ac:dyDescent="0.25">
      <c r="A798" s="31"/>
      <c r="B798" s="31"/>
      <c r="C798" s="31"/>
      <c r="D798" s="32"/>
      <c r="E798" s="31"/>
      <c r="F798" s="31"/>
      <c r="G798" s="31" t="s">
        <v>215</v>
      </c>
      <c r="H798" s="2">
        <v>1.6</v>
      </c>
      <c r="I798" s="2">
        <v>-1.6</v>
      </c>
    </row>
    <row r="799" spans="1:9" x14ac:dyDescent="0.25">
      <c r="A799" s="31"/>
      <c r="B799" s="31"/>
      <c r="C799" s="31"/>
      <c r="D799" s="32"/>
      <c r="E799" s="31"/>
      <c r="F799" s="31"/>
      <c r="G799" s="31" t="s">
        <v>10</v>
      </c>
      <c r="H799" s="2">
        <v>-7.2</v>
      </c>
      <c r="I799" s="2">
        <v>7.2</v>
      </c>
    </row>
    <row r="800" spans="1:9" ht="15.75" thickBot="1" x14ac:dyDescent="0.3">
      <c r="A800" s="31"/>
      <c r="B800" s="31"/>
      <c r="C800" s="31"/>
      <c r="D800" s="32"/>
      <c r="E800" s="31"/>
      <c r="F800" s="31"/>
      <c r="G800" s="31" t="s">
        <v>215</v>
      </c>
      <c r="H800" s="4">
        <v>7.2</v>
      </c>
      <c r="I800" s="4">
        <v>-7.2</v>
      </c>
    </row>
    <row r="801" spans="1:9" x14ac:dyDescent="0.25">
      <c r="A801" s="31" t="s">
        <v>44</v>
      </c>
      <c r="B801" s="31"/>
      <c r="C801" s="31"/>
      <c r="D801" s="32"/>
      <c r="E801" s="31"/>
      <c r="F801" s="31"/>
      <c r="G801" s="31"/>
      <c r="H801" s="2">
        <f>ROUND(SUM(H789:H800),5)</f>
        <v>-246.12</v>
      </c>
      <c r="I801" s="2">
        <f>ROUND(SUM(I789:I800),5)</f>
        <v>246.12</v>
      </c>
    </row>
    <row r="802" spans="1:9" x14ac:dyDescent="0.25">
      <c r="A802" s="1" t="s">
        <v>154</v>
      </c>
      <c r="B802" s="1"/>
      <c r="C802" s="1"/>
      <c r="D802" s="29"/>
      <c r="E802" s="1"/>
      <c r="F802" s="1"/>
      <c r="G802" s="1"/>
      <c r="H802" s="30"/>
      <c r="I802" s="30"/>
    </row>
    <row r="803" spans="1:9" x14ac:dyDescent="0.25">
      <c r="A803" s="28"/>
      <c r="B803" s="1" t="s">
        <v>155</v>
      </c>
      <c r="C803" s="1" t="s">
        <v>235</v>
      </c>
      <c r="D803" s="29">
        <v>46105</v>
      </c>
      <c r="E803" s="1" t="s">
        <v>190</v>
      </c>
      <c r="F803" s="1"/>
      <c r="G803" s="1" t="s">
        <v>128</v>
      </c>
      <c r="H803" s="30"/>
      <c r="I803" s="30">
        <v>-1773</v>
      </c>
    </row>
    <row r="804" spans="1:9" x14ac:dyDescent="0.25">
      <c r="A804" s="1" t="s">
        <v>154</v>
      </c>
      <c r="B804" s="1"/>
      <c r="C804" s="1"/>
      <c r="D804" s="29"/>
      <c r="E804" s="1"/>
      <c r="F804" s="1"/>
      <c r="G804" s="1"/>
      <c r="H804" s="30"/>
      <c r="I804" s="30"/>
    </row>
    <row r="805" spans="1:9" x14ac:dyDescent="0.25">
      <c r="A805" s="31"/>
      <c r="B805" s="31"/>
      <c r="C805" s="31"/>
      <c r="D805" s="32"/>
      <c r="E805" s="31"/>
      <c r="F805" s="31"/>
      <c r="G805" s="31" t="s">
        <v>12</v>
      </c>
      <c r="H805" s="2">
        <v>-1120</v>
      </c>
      <c r="I805" s="2">
        <v>1120</v>
      </c>
    </row>
    <row r="806" spans="1:9" x14ac:dyDescent="0.25">
      <c r="A806" s="31"/>
      <c r="B806" s="31"/>
      <c r="C806" s="31"/>
      <c r="D806" s="32"/>
      <c r="E806" s="31"/>
      <c r="F806" s="31"/>
      <c r="G806" s="31" t="s">
        <v>20</v>
      </c>
      <c r="H806" s="2">
        <v>-876.75</v>
      </c>
      <c r="I806" s="2">
        <v>876.75</v>
      </c>
    </row>
    <row r="807" spans="1:9" x14ac:dyDescent="0.25">
      <c r="A807" s="31"/>
      <c r="B807" s="31"/>
      <c r="C807" s="31"/>
      <c r="D807" s="32"/>
      <c r="E807" s="31"/>
      <c r="F807" s="31"/>
      <c r="G807" s="31" t="s">
        <v>215</v>
      </c>
      <c r="H807" s="2">
        <v>71</v>
      </c>
      <c r="I807" s="2">
        <v>-71</v>
      </c>
    </row>
    <row r="808" spans="1:9" x14ac:dyDescent="0.25">
      <c r="A808" s="31"/>
      <c r="B808" s="31"/>
      <c r="C808" s="31"/>
      <c r="D808" s="32"/>
      <c r="E808" s="31"/>
      <c r="F808" s="31"/>
      <c r="G808" s="31" t="s">
        <v>22</v>
      </c>
      <c r="H808" s="2">
        <v>-123.8</v>
      </c>
      <c r="I808" s="2">
        <v>123.8</v>
      </c>
    </row>
    <row r="809" spans="1:9" x14ac:dyDescent="0.25">
      <c r="A809" s="31"/>
      <c r="B809" s="31"/>
      <c r="C809" s="31"/>
      <c r="D809" s="32"/>
      <c r="E809" s="31"/>
      <c r="F809" s="31"/>
      <c r="G809" s="31" t="s">
        <v>215</v>
      </c>
      <c r="H809" s="2">
        <v>123.8</v>
      </c>
      <c r="I809" s="2">
        <v>-123.8</v>
      </c>
    </row>
    <row r="810" spans="1:9" x14ac:dyDescent="0.25">
      <c r="A810" s="31"/>
      <c r="B810" s="31"/>
      <c r="C810" s="31"/>
      <c r="D810" s="32"/>
      <c r="E810" s="31"/>
      <c r="F810" s="31"/>
      <c r="G810" s="31" t="s">
        <v>215</v>
      </c>
      <c r="H810" s="2">
        <v>123.8</v>
      </c>
      <c r="I810" s="2">
        <v>-123.8</v>
      </c>
    </row>
    <row r="811" spans="1:9" x14ac:dyDescent="0.25">
      <c r="A811" s="31"/>
      <c r="B811" s="31"/>
      <c r="C811" s="31"/>
      <c r="D811" s="32"/>
      <c r="E811" s="31"/>
      <c r="F811" s="31"/>
      <c r="G811" s="31" t="s">
        <v>22</v>
      </c>
      <c r="H811" s="2">
        <v>-28.95</v>
      </c>
      <c r="I811" s="2">
        <v>28.95</v>
      </c>
    </row>
    <row r="812" spans="1:9" x14ac:dyDescent="0.25">
      <c r="A812" s="31"/>
      <c r="B812" s="31"/>
      <c r="C812" s="31"/>
      <c r="D812" s="32"/>
      <c r="E812" s="31"/>
      <c r="F812" s="31"/>
      <c r="G812" s="31" t="s">
        <v>215</v>
      </c>
      <c r="H812" s="2">
        <v>28.95</v>
      </c>
      <c r="I812" s="2">
        <v>-28.95</v>
      </c>
    </row>
    <row r="813" spans="1:9" x14ac:dyDescent="0.25">
      <c r="A813" s="31"/>
      <c r="B813" s="31"/>
      <c r="C813" s="31"/>
      <c r="D813" s="32"/>
      <c r="E813" s="31"/>
      <c r="F813" s="31"/>
      <c r="G813" s="31" t="s">
        <v>215</v>
      </c>
      <c r="H813" s="2">
        <v>28.95</v>
      </c>
      <c r="I813" s="2">
        <v>-28.95</v>
      </c>
    </row>
    <row r="814" spans="1:9" x14ac:dyDescent="0.25">
      <c r="A814" s="31"/>
      <c r="B814" s="31"/>
      <c r="C814" s="31"/>
      <c r="D814" s="32"/>
      <c r="E814" s="31"/>
      <c r="F814" s="31"/>
      <c r="G814" s="31" t="s">
        <v>10</v>
      </c>
      <c r="H814" s="2">
        <v>-11.98</v>
      </c>
      <c r="I814" s="2">
        <v>11.98</v>
      </c>
    </row>
    <row r="815" spans="1:9" x14ac:dyDescent="0.25">
      <c r="A815" s="31"/>
      <c r="B815" s="31"/>
      <c r="C815" s="31"/>
      <c r="D815" s="32"/>
      <c r="E815" s="31"/>
      <c r="F815" s="31"/>
      <c r="G815" s="31" t="s">
        <v>215</v>
      </c>
      <c r="H815" s="2">
        <v>11.98</v>
      </c>
      <c r="I815" s="2">
        <v>-11.98</v>
      </c>
    </row>
    <row r="816" spans="1:9" x14ac:dyDescent="0.25">
      <c r="A816" s="31"/>
      <c r="B816" s="31"/>
      <c r="C816" s="31"/>
      <c r="D816" s="32"/>
      <c r="E816" s="31"/>
      <c r="F816" s="31"/>
      <c r="G816" s="31" t="s">
        <v>10</v>
      </c>
      <c r="H816" s="2">
        <v>-53.91</v>
      </c>
      <c r="I816" s="2">
        <v>53.91</v>
      </c>
    </row>
    <row r="817" spans="1:9" ht="15.75" thickBot="1" x14ac:dyDescent="0.3">
      <c r="A817" s="31"/>
      <c r="B817" s="31"/>
      <c r="C817" s="31"/>
      <c r="D817" s="32"/>
      <c r="E817" s="31"/>
      <c r="F817" s="31"/>
      <c r="G817" s="31" t="s">
        <v>215</v>
      </c>
      <c r="H817" s="4">
        <v>53.91</v>
      </c>
      <c r="I817" s="4">
        <v>-53.91</v>
      </c>
    </row>
    <row r="818" spans="1:9" x14ac:dyDescent="0.25">
      <c r="A818" s="31" t="s">
        <v>44</v>
      </c>
      <c r="B818" s="31"/>
      <c r="C818" s="31"/>
      <c r="D818" s="32"/>
      <c r="E818" s="31"/>
      <c r="F818" s="31"/>
      <c r="G818" s="31"/>
      <c r="H818" s="2">
        <f>ROUND(SUM(H804:H817),5)</f>
        <v>-1773</v>
      </c>
      <c r="I818" s="2">
        <f>ROUND(SUM(I804:I817),5)</f>
        <v>1773</v>
      </c>
    </row>
    <row r="819" spans="1:9" x14ac:dyDescent="0.25">
      <c r="A819" s="1" t="s">
        <v>154</v>
      </c>
      <c r="B819" s="1"/>
      <c r="C819" s="1"/>
      <c r="D819" s="29"/>
      <c r="E819" s="1"/>
      <c r="F819" s="1"/>
      <c r="G819" s="1"/>
      <c r="H819" s="30"/>
      <c r="I819" s="30"/>
    </row>
    <row r="820" spans="1:9" x14ac:dyDescent="0.25">
      <c r="A820" s="28"/>
      <c r="B820" s="1" t="s">
        <v>155</v>
      </c>
      <c r="C820" s="1" t="s">
        <v>236</v>
      </c>
      <c r="D820" s="29">
        <v>46105</v>
      </c>
      <c r="E820" s="1" t="s">
        <v>202</v>
      </c>
      <c r="F820" s="1"/>
      <c r="G820" s="1" t="s">
        <v>128</v>
      </c>
      <c r="H820" s="30"/>
      <c r="I820" s="30">
        <v>-1251.6199999999999</v>
      </c>
    </row>
    <row r="821" spans="1:9" x14ac:dyDescent="0.25">
      <c r="A821" s="1" t="s">
        <v>154</v>
      </c>
      <c r="B821" s="1"/>
      <c r="C821" s="1"/>
      <c r="D821" s="29"/>
      <c r="E821" s="1"/>
      <c r="F821" s="1"/>
      <c r="G821" s="1"/>
      <c r="H821" s="30"/>
      <c r="I821" s="30"/>
    </row>
    <row r="822" spans="1:9" x14ac:dyDescent="0.25">
      <c r="A822" s="31"/>
      <c r="B822" s="31"/>
      <c r="C822" s="31"/>
      <c r="D822" s="32"/>
      <c r="E822" s="31"/>
      <c r="F822" s="31"/>
      <c r="G822" s="31" t="s">
        <v>12</v>
      </c>
      <c r="H822" s="2">
        <v>-994.5</v>
      </c>
      <c r="I822" s="2">
        <v>994.5</v>
      </c>
    </row>
    <row r="823" spans="1:9" x14ac:dyDescent="0.25">
      <c r="A823" s="31"/>
      <c r="B823" s="31"/>
      <c r="C823" s="31"/>
      <c r="D823" s="32"/>
      <c r="E823" s="31"/>
      <c r="F823" s="31"/>
      <c r="G823" s="31" t="s">
        <v>20</v>
      </c>
      <c r="H823" s="2">
        <v>-458.25</v>
      </c>
      <c r="I823" s="2">
        <v>458.25</v>
      </c>
    </row>
    <row r="824" spans="1:9" x14ac:dyDescent="0.25">
      <c r="A824" s="31"/>
      <c r="B824" s="31"/>
      <c r="C824" s="31"/>
      <c r="D824" s="32"/>
      <c r="E824" s="31"/>
      <c r="F824" s="31"/>
      <c r="G824" s="31" t="s">
        <v>215</v>
      </c>
      <c r="H824" s="2">
        <v>90</v>
      </c>
      <c r="I824" s="2">
        <v>-90</v>
      </c>
    </row>
    <row r="825" spans="1:9" x14ac:dyDescent="0.25">
      <c r="A825" s="31"/>
      <c r="B825" s="31"/>
      <c r="C825" s="31"/>
      <c r="D825" s="32"/>
      <c r="E825" s="31"/>
      <c r="F825" s="31"/>
      <c r="G825" s="31" t="s">
        <v>22</v>
      </c>
      <c r="H825" s="2">
        <v>-90.07</v>
      </c>
      <c r="I825" s="2">
        <v>90.07</v>
      </c>
    </row>
    <row r="826" spans="1:9" x14ac:dyDescent="0.25">
      <c r="A826" s="31"/>
      <c r="B826" s="31"/>
      <c r="C826" s="31"/>
      <c r="D826" s="32"/>
      <c r="E826" s="31"/>
      <c r="F826" s="31"/>
      <c r="G826" s="31" t="s">
        <v>215</v>
      </c>
      <c r="H826" s="2">
        <v>90.07</v>
      </c>
      <c r="I826" s="2">
        <v>-90.07</v>
      </c>
    </row>
    <row r="827" spans="1:9" x14ac:dyDescent="0.25">
      <c r="A827" s="31"/>
      <c r="B827" s="31"/>
      <c r="C827" s="31"/>
      <c r="D827" s="32"/>
      <c r="E827" s="31"/>
      <c r="F827" s="31"/>
      <c r="G827" s="31" t="s">
        <v>215</v>
      </c>
      <c r="H827" s="2">
        <v>90.07</v>
      </c>
      <c r="I827" s="2">
        <v>-90.07</v>
      </c>
    </row>
    <row r="828" spans="1:9" x14ac:dyDescent="0.25">
      <c r="A828" s="31"/>
      <c r="B828" s="31"/>
      <c r="C828" s="31"/>
      <c r="D828" s="32"/>
      <c r="E828" s="31"/>
      <c r="F828" s="31"/>
      <c r="G828" s="31" t="s">
        <v>22</v>
      </c>
      <c r="H828" s="2">
        <v>-21.06</v>
      </c>
      <c r="I828" s="2">
        <v>21.06</v>
      </c>
    </row>
    <row r="829" spans="1:9" x14ac:dyDescent="0.25">
      <c r="A829" s="31"/>
      <c r="B829" s="31"/>
      <c r="C829" s="31"/>
      <c r="D829" s="32"/>
      <c r="E829" s="31"/>
      <c r="F829" s="31"/>
      <c r="G829" s="31" t="s">
        <v>215</v>
      </c>
      <c r="H829" s="2">
        <v>21.06</v>
      </c>
      <c r="I829" s="2">
        <v>-21.06</v>
      </c>
    </row>
    <row r="830" spans="1:9" x14ac:dyDescent="0.25">
      <c r="A830" s="31"/>
      <c r="B830" s="31"/>
      <c r="C830" s="31"/>
      <c r="D830" s="32"/>
      <c r="E830" s="31"/>
      <c r="F830" s="31"/>
      <c r="G830" s="31" t="s">
        <v>215</v>
      </c>
      <c r="H830" s="2">
        <v>21.06</v>
      </c>
      <c r="I830" s="2">
        <v>-21.06</v>
      </c>
    </row>
    <row r="831" spans="1:9" x14ac:dyDescent="0.25">
      <c r="A831" s="31"/>
      <c r="B831" s="31"/>
      <c r="C831" s="31"/>
      <c r="D831" s="32"/>
      <c r="E831" s="31"/>
      <c r="F831" s="31"/>
      <c r="G831" s="31" t="s">
        <v>10</v>
      </c>
      <c r="H831" s="2">
        <v>-8.7100000000000009</v>
      </c>
      <c r="I831" s="2">
        <v>8.7100000000000009</v>
      </c>
    </row>
    <row r="832" spans="1:9" x14ac:dyDescent="0.25">
      <c r="A832" s="31"/>
      <c r="B832" s="31"/>
      <c r="C832" s="31"/>
      <c r="D832" s="32"/>
      <c r="E832" s="31"/>
      <c r="F832" s="31"/>
      <c r="G832" s="31" t="s">
        <v>215</v>
      </c>
      <c r="H832" s="2">
        <v>8.7100000000000009</v>
      </c>
      <c r="I832" s="2">
        <v>-8.7100000000000009</v>
      </c>
    </row>
    <row r="833" spans="1:9" x14ac:dyDescent="0.25">
      <c r="A833" s="31"/>
      <c r="B833" s="31"/>
      <c r="C833" s="31"/>
      <c r="D833" s="32"/>
      <c r="E833" s="31"/>
      <c r="F833" s="31"/>
      <c r="G833" s="31" t="s">
        <v>10</v>
      </c>
      <c r="H833" s="2">
        <v>-39.22</v>
      </c>
      <c r="I833" s="2">
        <v>39.22</v>
      </c>
    </row>
    <row r="834" spans="1:9" ht="15.75" thickBot="1" x14ac:dyDescent="0.3">
      <c r="A834" s="31"/>
      <c r="B834" s="31"/>
      <c r="C834" s="31"/>
      <c r="D834" s="32"/>
      <c r="E834" s="31"/>
      <c r="F834" s="31"/>
      <c r="G834" s="31" t="s">
        <v>215</v>
      </c>
      <c r="H834" s="4">
        <v>39.22</v>
      </c>
      <c r="I834" s="4">
        <v>-39.22</v>
      </c>
    </row>
    <row r="835" spans="1:9" x14ac:dyDescent="0.25">
      <c r="A835" s="31" t="s">
        <v>44</v>
      </c>
      <c r="B835" s="31"/>
      <c r="C835" s="31"/>
      <c r="D835" s="32"/>
      <c r="E835" s="31"/>
      <c r="F835" s="31"/>
      <c r="G835" s="31"/>
      <c r="H835" s="2">
        <f>ROUND(SUM(H821:H834),5)</f>
        <v>-1251.6199999999999</v>
      </c>
      <c r="I835" s="2">
        <f>ROUND(SUM(I821:I834),5)</f>
        <v>1251.6199999999999</v>
      </c>
    </row>
    <row r="836" spans="1:9" x14ac:dyDescent="0.25">
      <c r="A836" s="1" t="s">
        <v>154</v>
      </c>
      <c r="B836" s="1"/>
      <c r="C836" s="1"/>
      <c r="D836" s="29"/>
      <c r="E836" s="1"/>
      <c r="F836" s="1"/>
      <c r="G836" s="1"/>
      <c r="H836" s="30"/>
      <c r="I836" s="30"/>
    </row>
    <row r="837" spans="1:9" x14ac:dyDescent="0.25">
      <c r="A837" s="28"/>
      <c r="B837" s="1" t="s">
        <v>155</v>
      </c>
      <c r="C837" s="1" t="s">
        <v>237</v>
      </c>
      <c r="D837" s="29">
        <v>46105</v>
      </c>
      <c r="E837" s="1" t="s">
        <v>203</v>
      </c>
      <c r="F837" s="1"/>
      <c r="G837" s="1" t="s">
        <v>128</v>
      </c>
      <c r="H837" s="30"/>
      <c r="I837" s="30">
        <v>-1115.75</v>
      </c>
    </row>
    <row r="838" spans="1:9" x14ac:dyDescent="0.25">
      <c r="A838" s="1" t="s">
        <v>154</v>
      </c>
      <c r="B838" s="1"/>
      <c r="C838" s="1"/>
      <c r="D838" s="29"/>
      <c r="E838" s="1"/>
      <c r="F838" s="1"/>
      <c r="G838" s="1"/>
      <c r="H838" s="30"/>
      <c r="I838" s="30"/>
    </row>
    <row r="839" spans="1:9" x14ac:dyDescent="0.25">
      <c r="A839" s="31"/>
      <c r="B839" s="31"/>
      <c r="C839" s="31"/>
      <c r="D839" s="32"/>
      <c r="E839" s="31"/>
      <c r="F839" s="31"/>
      <c r="G839" s="31" t="s">
        <v>15</v>
      </c>
      <c r="H839" s="2">
        <v>-1120</v>
      </c>
      <c r="I839" s="2">
        <v>1120</v>
      </c>
    </row>
    <row r="840" spans="1:9" x14ac:dyDescent="0.25">
      <c r="A840" s="31"/>
      <c r="B840" s="31"/>
      <c r="C840" s="31"/>
      <c r="D840" s="32"/>
      <c r="E840" s="31"/>
      <c r="F840" s="31"/>
      <c r="G840" s="31" t="s">
        <v>15</v>
      </c>
      <c r="H840" s="2">
        <v>-325.5</v>
      </c>
      <c r="I840" s="2">
        <v>325.5</v>
      </c>
    </row>
    <row r="841" spans="1:9" x14ac:dyDescent="0.25">
      <c r="A841" s="31"/>
      <c r="B841" s="31"/>
      <c r="C841" s="31"/>
      <c r="D841" s="32"/>
      <c r="E841" s="31"/>
      <c r="F841" s="31"/>
      <c r="G841" s="31" t="s">
        <v>216</v>
      </c>
      <c r="H841" s="2">
        <v>115.64</v>
      </c>
      <c r="I841" s="2">
        <v>-115.64</v>
      </c>
    </row>
    <row r="842" spans="1:9" x14ac:dyDescent="0.25">
      <c r="A842" s="31"/>
      <c r="B842" s="31"/>
      <c r="C842" s="31"/>
      <c r="D842" s="32"/>
      <c r="E842" s="31"/>
      <c r="F842" s="31"/>
      <c r="G842" s="31" t="s">
        <v>13</v>
      </c>
      <c r="H842" s="2">
        <v>-93.67</v>
      </c>
      <c r="I842" s="2">
        <v>93.67</v>
      </c>
    </row>
    <row r="843" spans="1:9" x14ac:dyDescent="0.25">
      <c r="A843" s="31"/>
      <c r="B843" s="31"/>
      <c r="C843" s="31"/>
      <c r="D843" s="32"/>
      <c r="E843" s="31"/>
      <c r="F843" s="31"/>
      <c r="G843" s="31" t="s">
        <v>217</v>
      </c>
      <c r="H843" s="2">
        <v>93.67</v>
      </c>
      <c r="I843" s="2">
        <v>-93.67</v>
      </c>
    </row>
    <row r="844" spans="1:9" x14ac:dyDescent="0.25">
      <c r="A844" s="31"/>
      <c r="B844" s="31"/>
      <c r="C844" s="31"/>
      <c r="D844" s="32"/>
      <c r="E844" s="31"/>
      <c r="F844" s="31"/>
      <c r="G844" s="31" t="s">
        <v>19</v>
      </c>
      <c r="H844" s="2">
        <v>10</v>
      </c>
      <c r="I844" s="2">
        <v>-10</v>
      </c>
    </row>
    <row r="845" spans="1:9" x14ac:dyDescent="0.25">
      <c r="A845" s="31"/>
      <c r="B845" s="31"/>
      <c r="C845" s="31"/>
      <c r="D845" s="32"/>
      <c r="E845" s="31"/>
      <c r="F845" s="31"/>
      <c r="G845" s="31" t="s">
        <v>19</v>
      </c>
      <c r="H845" s="2">
        <v>17.53</v>
      </c>
      <c r="I845" s="2">
        <v>-17.53</v>
      </c>
    </row>
    <row r="846" spans="1:9" x14ac:dyDescent="0.25">
      <c r="A846" s="31"/>
      <c r="B846" s="31"/>
      <c r="C846" s="31"/>
      <c r="D846" s="32"/>
      <c r="E846" s="31"/>
      <c r="F846" s="31"/>
      <c r="G846" s="31" t="s">
        <v>215</v>
      </c>
      <c r="H846" s="2">
        <v>76</v>
      </c>
      <c r="I846" s="2">
        <v>-76</v>
      </c>
    </row>
    <row r="847" spans="1:9" x14ac:dyDescent="0.25">
      <c r="A847" s="31"/>
      <c r="B847" s="31"/>
      <c r="C847" s="31"/>
      <c r="D847" s="32"/>
      <c r="E847" s="31"/>
      <c r="F847" s="31"/>
      <c r="G847" s="31" t="s">
        <v>22</v>
      </c>
      <c r="H847" s="2">
        <v>-89.62</v>
      </c>
      <c r="I847" s="2">
        <v>89.62</v>
      </c>
    </row>
    <row r="848" spans="1:9" x14ac:dyDescent="0.25">
      <c r="A848" s="31"/>
      <c r="B848" s="31"/>
      <c r="C848" s="31"/>
      <c r="D848" s="32"/>
      <c r="E848" s="31"/>
      <c r="F848" s="31"/>
      <c r="G848" s="31" t="s">
        <v>215</v>
      </c>
      <c r="H848" s="2">
        <v>89.62</v>
      </c>
      <c r="I848" s="2">
        <v>-89.62</v>
      </c>
    </row>
    <row r="849" spans="1:9" x14ac:dyDescent="0.25">
      <c r="A849" s="31"/>
      <c r="B849" s="31"/>
      <c r="C849" s="31"/>
      <c r="D849" s="32"/>
      <c r="E849" s="31"/>
      <c r="F849" s="31"/>
      <c r="G849" s="31" t="s">
        <v>215</v>
      </c>
      <c r="H849" s="2">
        <v>89.62</v>
      </c>
      <c r="I849" s="2">
        <v>-89.62</v>
      </c>
    </row>
    <row r="850" spans="1:9" x14ac:dyDescent="0.25">
      <c r="A850" s="31"/>
      <c r="B850" s="31"/>
      <c r="C850" s="31"/>
      <c r="D850" s="32"/>
      <c r="E850" s="31"/>
      <c r="F850" s="31"/>
      <c r="G850" s="31" t="s">
        <v>22</v>
      </c>
      <c r="H850" s="2">
        <v>-20.96</v>
      </c>
      <c r="I850" s="2">
        <v>20.96</v>
      </c>
    </row>
    <row r="851" spans="1:9" x14ac:dyDescent="0.25">
      <c r="A851" s="31"/>
      <c r="B851" s="31"/>
      <c r="C851" s="31"/>
      <c r="D851" s="32"/>
      <c r="E851" s="31"/>
      <c r="F851" s="31"/>
      <c r="G851" s="31" t="s">
        <v>215</v>
      </c>
      <c r="H851" s="2">
        <v>20.96</v>
      </c>
      <c r="I851" s="2">
        <v>-20.96</v>
      </c>
    </row>
    <row r="852" spans="1:9" x14ac:dyDescent="0.25">
      <c r="A852" s="31"/>
      <c r="B852" s="31"/>
      <c r="C852" s="31"/>
      <c r="D852" s="32"/>
      <c r="E852" s="31"/>
      <c r="F852" s="31"/>
      <c r="G852" s="31" t="s">
        <v>215</v>
      </c>
      <c r="H852" s="2">
        <v>20.96</v>
      </c>
      <c r="I852" s="2">
        <v>-20.96</v>
      </c>
    </row>
    <row r="853" spans="1:9" x14ac:dyDescent="0.25">
      <c r="A853" s="31"/>
      <c r="B853" s="31"/>
      <c r="C853" s="31"/>
      <c r="D853" s="32"/>
      <c r="E853" s="31"/>
      <c r="F853" s="31"/>
      <c r="G853" s="31" t="s">
        <v>10</v>
      </c>
      <c r="H853" s="2">
        <v>-8.68</v>
      </c>
      <c r="I853" s="2">
        <v>8.68</v>
      </c>
    </row>
    <row r="854" spans="1:9" x14ac:dyDescent="0.25">
      <c r="A854" s="31"/>
      <c r="B854" s="31"/>
      <c r="C854" s="31"/>
      <c r="D854" s="32"/>
      <c r="E854" s="31"/>
      <c r="F854" s="31"/>
      <c r="G854" s="31" t="s">
        <v>215</v>
      </c>
      <c r="H854" s="2">
        <v>8.68</v>
      </c>
      <c r="I854" s="2">
        <v>-8.68</v>
      </c>
    </row>
    <row r="855" spans="1:9" x14ac:dyDescent="0.25">
      <c r="A855" s="31"/>
      <c r="B855" s="31"/>
      <c r="C855" s="31"/>
      <c r="D855" s="32"/>
      <c r="E855" s="31"/>
      <c r="F855" s="31"/>
      <c r="G855" s="31" t="s">
        <v>10</v>
      </c>
      <c r="H855" s="2">
        <v>-39.03</v>
      </c>
      <c r="I855" s="2">
        <v>39.03</v>
      </c>
    </row>
    <row r="856" spans="1:9" ht="15.75" thickBot="1" x14ac:dyDescent="0.3">
      <c r="A856" s="31"/>
      <c r="B856" s="31"/>
      <c r="C856" s="31"/>
      <c r="D856" s="32"/>
      <c r="E856" s="31"/>
      <c r="F856" s="31"/>
      <c r="G856" s="31" t="s">
        <v>215</v>
      </c>
      <c r="H856" s="4">
        <v>39.03</v>
      </c>
      <c r="I856" s="4">
        <v>-39.03</v>
      </c>
    </row>
    <row r="857" spans="1:9" x14ac:dyDescent="0.25">
      <c r="A857" s="31" t="s">
        <v>44</v>
      </c>
      <c r="B857" s="31"/>
      <c r="C857" s="31"/>
      <c r="D857" s="32"/>
      <c r="E857" s="31"/>
      <c r="F857" s="31"/>
      <c r="G857" s="31"/>
      <c r="H857" s="2">
        <f>ROUND(SUM(H838:H856),5)</f>
        <v>-1115.75</v>
      </c>
      <c r="I857" s="2">
        <f>ROUND(SUM(I838:I856),5)</f>
        <v>1115.75</v>
      </c>
    </row>
    <row r="858" spans="1:9" x14ac:dyDescent="0.25">
      <c r="A858" s="1" t="s">
        <v>154</v>
      </c>
      <c r="B858" s="1"/>
      <c r="C858" s="1"/>
      <c r="D858" s="29"/>
      <c r="E858" s="1"/>
      <c r="F858" s="1"/>
      <c r="G858" s="1"/>
      <c r="H858" s="30"/>
      <c r="I858" s="30"/>
    </row>
    <row r="859" spans="1:9" x14ac:dyDescent="0.25">
      <c r="A859" s="28"/>
      <c r="B859" s="1" t="s">
        <v>155</v>
      </c>
      <c r="C859" s="1" t="s">
        <v>238</v>
      </c>
      <c r="D859" s="29">
        <v>46105</v>
      </c>
      <c r="E859" s="1" t="s">
        <v>204</v>
      </c>
      <c r="F859" s="1"/>
      <c r="G859" s="1" t="s">
        <v>128</v>
      </c>
      <c r="H859" s="30"/>
      <c r="I859" s="30">
        <v>-192.09</v>
      </c>
    </row>
    <row r="860" spans="1:9" x14ac:dyDescent="0.25">
      <c r="A860" s="1" t="s">
        <v>154</v>
      </c>
      <c r="B860" s="1"/>
      <c r="C860" s="1"/>
      <c r="D860" s="29"/>
      <c r="E860" s="1"/>
      <c r="F860" s="1"/>
      <c r="G860" s="1"/>
      <c r="H860" s="30"/>
      <c r="I860" s="30"/>
    </row>
    <row r="861" spans="1:9" x14ac:dyDescent="0.25">
      <c r="A861" s="31"/>
      <c r="B861" s="31"/>
      <c r="C861" s="31"/>
      <c r="D861" s="32"/>
      <c r="E861" s="31"/>
      <c r="F861" s="31"/>
      <c r="G861" s="31" t="s">
        <v>15</v>
      </c>
      <c r="H861" s="2">
        <v>-208</v>
      </c>
      <c r="I861" s="2">
        <v>208</v>
      </c>
    </row>
    <row r="862" spans="1:9" x14ac:dyDescent="0.25">
      <c r="A862" s="31"/>
      <c r="B862" s="31"/>
      <c r="C862" s="31"/>
      <c r="D862" s="32"/>
      <c r="E862" s="31"/>
      <c r="F862" s="31"/>
      <c r="G862" s="31" t="s">
        <v>22</v>
      </c>
      <c r="H862" s="2">
        <v>-12.89</v>
      </c>
      <c r="I862" s="2">
        <v>12.89</v>
      </c>
    </row>
    <row r="863" spans="1:9" x14ac:dyDescent="0.25">
      <c r="A863" s="31"/>
      <c r="B863" s="31"/>
      <c r="C863" s="31"/>
      <c r="D863" s="32"/>
      <c r="E863" s="31"/>
      <c r="F863" s="31"/>
      <c r="G863" s="31" t="s">
        <v>215</v>
      </c>
      <c r="H863" s="2">
        <v>12.89</v>
      </c>
      <c r="I863" s="2">
        <v>-12.89</v>
      </c>
    </row>
    <row r="864" spans="1:9" x14ac:dyDescent="0.25">
      <c r="A864" s="31"/>
      <c r="B864" s="31"/>
      <c r="C864" s="31"/>
      <c r="D864" s="32"/>
      <c r="E864" s="31"/>
      <c r="F864" s="31"/>
      <c r="G864" s="31" t="s">
        <v>215</v>
      </c>
      <c r="H864" s="2">
        <v>12.89</v>
      </c>
      <c r="I864" s="2">
        <v>-12.89</v>
      </c>
    </row>
    <row r="865" spans="1:9" x14ac:dyDescent="0.25">
      <c r="A865" s="31"/>
      <c r="B865" s="31"/>
      <c r="C865" s="31"/>
      <c r="D865" s="32"/>
      <c r="E865" s="31"/>
      <c r="F865" s="31"/>
      <c r="G865" s="31" t="s">
        <v>22</v>
      </c>
      <c r="H865" s="2">
        <v>-3.02</v>
      </c>
      <c r="I865" s="2">
        <v>3.02</v>
      </c>
    </row>
    <row r="866" spans="1:9" x14ac:dyDescent="0.25">
      <c r="A866" s="31"/>
      <c r="B866" s="31"/>
      <c r="C866" s="31"/>
      <c r="D866" s="32"/>
      <c r="E866" s="31"/>
      <c r="F866" s="31"/>
      <c r="G866" s="31" t="s">
        <v>215</v>
      </c>
      <c r="H866" s="2">
        <v>3.02</v>
      </c>
      <c r="I866" s="2">
        <v>-3.02</v>
      </c>
    </row>
    <row r="867" spans="1:9" x14ac:dyDescent="0.25">
      <c r="A867" s="31"/>
      <c r="B867" s="31"/>
      <c r="C867" s="31"/>
      <c r="D867" s="32"/>
      <c r="E867" s="31"/>
      <c r="F867" s="31"/>
      <c r="G867" s="31" t="s">
        <v>215</v>
      </c>
      <c r="H867" s="2">
        <v>3.02</v>
      </c>
      <c r="I867" s="2">
        <v>-3.02</v>
      </c>
    </row>
    <row r="868" spans="1:9" x14ac:dyDescent="0.25">
      <c r="A868" s="31"/>
      <c r="B868" s="31"/>
      <c r="C868" s="31"/>
      <c r="D868" s="32"/>
      <c r="E868" s="31"/>
      <c r="F868" s="31"/>
      <c r="G868" s="31" t="s">
        <v>10</v>
      </c>
      <c r="H868" s="2">
        <v>-5.62</v>
      </c>
      <c r="I868" s="2">
        <v>5.62</v>
      </c>
    </row>
    <row r="869" spans="1:9" ht="15.75" thickBot="1" x14ac:dyDescent="0.3">
      <c r="A869" s="31"/>
      <c r="B869" s="31"/>
      <c r="C869" s="31"/>
      <c r="D869" s="32"/>
      <c r="E869" s="31"/>
      <c r="F869" s="31"/>
      <c r="G869" s="31" t="s">
        <v>215</v>
      </c>
      <c r="H869" s="4">
        <v>5.62</v>
      </c>
      <c r="I869" s="4">
        <v>-5.62</v>
      </c>
    </row>
    <row r="870" spans="1:9" x14ac:dyDescent="0.25">
      <c r="A870" s="31" t="s">
        <v>44</v>
      </c>
      <c r="B870" s="31"/>
      <c r="C870" s="31"/>
      <c r="D870" s="32"/>
      <c r="E870" s="31"/>
      <c r="F870" s="31"/>
      <c r="G870" s="31"/>
      <c r="H870" s="2">
        <f>ROUND(SUM(H860:H869),5)</f>
        <v>-192.09</v>
      </c>
      <c r="I870" s="2">
        <f>ROUND(SUM(I860:I869),5)</f>
        <v>192.09</v>
      </c>
    </row>
    <row r="871" spans="1:9" x14ac:dyDescent="0.25">
      <c r="A871" s="1" t="s">
        <v>154</v>
      </c>
      <c r="B871" s="1"/>
      <c r="C871" s="1"/>
      <c r="D871" s="29"/>
      <c r="E871" s="1"/>
      <c r="F871" s="1"/>
      <c r="G871" s="1"/>
      <c r="H871" s="30"/>
      <c r="I871" s="30"/>
    </row>
    <row r="872" spans="1:9" x14ac:dyDescent="0.25">
      <c r="A872" s="28"/>
      <c r="B872" s="1" t="s">
        <v>155</v>
      </c>
      <c r="C872" s="1" t="s">
        <v>239</v>
      </c>
      <c r="D872" s="29">
        <v>46105</v>
      </c>
      <c r="E872" s="1" t="s">
        <v>205</v>
      </c>
      <c r="F872" s="1"/>
      <c r="G872" s="1" t="s">
        <v>128</v>
      </c>
      <c r="H872" s="30"/>
      <c r="I872" s="30">
        <v>-786.36</v>
      </c>
    </row>
    <row r="873" spans="1:9" x14ac:dyDescent="0.25">
      <c r="A873" s="1" t="s">
        <v>154</v>
      </c>
      <c r="B873" s="1"/>
      <c r="C873" s="1"/>
      <c r="D873" s="29"/>
      <c r="E873" s="1"/>
      <c r="F873" s="1"/>
      <c r="G873" s="1"/>
      <c r="H873" s="30"/>
      <c r="I873" s="30"/>
    </row>
    <row r="874" spans="1:9" x14ac:dyDescent="0.25">
      <c r="A874" s="31"/>
      <c r="B874" s="31"/>
      <c r="C874" s="31"/>
      <c r="D874" s="32"/>
      <c r="E874" s="31"/>
      <c r="F874" s="31"/>
      <c r="G874" s="31" t="s">
        <v>15</v>
      </c>
      <c r="H874" s="2">
        <v>-832</v>
      </c>
      <c r="I874" s="2">
        <v>832</v>
      </c>
    </row>
    <row r="875" spans="1:9" x14ac:dyDescent="0.25">
      <c r="A875" s="31"/>
      <c r="B875" s="31"/>
      <c r="C875" s="31"/>
      <c r="D875" s="32"/>
      <c r="E875" s="31"/>
      <c r="F875" s="31"/>
      <c r="G875" s="31" t="s">
        <v>15</v>
      </c>
      <c r="H875" s="2">
        <v>-19.5</v>
      </c>
      <c r="I875" s="2">
        <v>19.5</v>
      </c>
    </row>
    <row r="876" spans="1:9" x14ac:dyDescent="0.25">
      <c r="A876" s="31"/>
      <c r="B876" s="31"/>
      <c r="C876" s="31"/>
      <c r="D876" s="32"/>
      <c r="E876" s="31"/>
      <c r="F876" s="31"/>
      <c r="G876" s="31" t="s">
        <v>22</v>
      </c>
      <c r="H876" s="2">
        <v>-52.79</v>
      </c>
      <c r="I876" s="2">
        <v>52.79</v>
      </c>
    </row>
    <row r="877" spans="1:9" x14ac:dyDescent="0.25">
      <c r="A877" s="31"/>
      <c r="B877" s="31"/>
      <c r="C877" s="31"/>
      <c r="D877" s="32"/>
      <c r="E877" s="31"/>
      <c r="F877" s="31"/>
      <c r="G877" s="31" t="s">
        <v>215</v>
      </c>
      <c r="H877" s="2">
        <v>52.79</v>
      </c>
      <c r="I877" s="2">
        <v>-52.79</v>
      </c>
    </row>
    <row r="878" spans="1:9" x14ac:dyDescent="0.25">
      <c r="A878" s="31"/>
      <c r="B878" s="31"/>
      <c r="C878" s="31"/>
      <c r="D878" s="32"/>
      <c r="E878" s="31"/>
      <c r="F878" s="31"/>
      <c r="G878" s="31" t="s">
        <v>215</v>
      </c>
      <c r="H878" s="2">
        <v>52.79</v>
      </c>
      <c r="I878" s="2">
        <v>-52.79</v>
      </c>
    </row>
    <row r="879" spans="1:9" x14ac:dyDescent="0.25">
      <c r="A879" s="31"/>
      <c r="B879" s="31"/>
      <c r="C879" s="31"/>
      <c r="D879" s="32"/>
      <c r="E879" s="31"/>
      <c r="F879" s="31"/>
      <c r="G879" s="31" t="s">
        <v>22</v>
      </c>
      <c r="H879" s="2">
        <v>-12.35</v>
      </c>
      <c r="I879" s="2">
        <v>12.35</v>
      </c>
    </row>
    <row r="880" spans="1:9" x14ac:dyDescent="0.25">
      <c r="A880" s="31"/>
      <c r="B880" s="31"/>
      <c r="C880" s="31"/>
      <c r="D880" s="32"/>
      <c r="E880" s="31"/>
      <c r="F880" s="31"/>
      <c r="G880" s="31" t="s">
        <v>215</v>
      </c>
      <c r="H880" s="2">
        <v>12.35</v>
      </c>
      <c r="I880" s="2">
        <v>-12.35</v>
      </c>
    </row>
    <row r="881" spans="1:9" x14ac:dyDescent="0.25">
      <c r="A881" s="31"/>
      <c r="B881" s="31"/>
      <c r="C881" s="31"/>
      <c r="D881" s="32"/>
      <c r="E881" s="31"/>
      <c r="F881" s="31"/>
      <c r="G881" s="31" t="s">
        <v>215</v>
      </c>
      <c r="H881" s="2">
        <v>12.35</v>
      </c>
      <c r="I881" s="2">
        <v>-12.35</v>
      </c>
    </row>
    <row r="882" spans="1:9" x14ac:dyDescent="0.25">
      <c r="A882" s="31"/>
      <c r="B882" s="31"/>
      <c r="C882" s="31"/>
      <c r="D882" s="32"/>
      <c r="E882" s="31"/>
      <c r="F882" s="31"/>
      <c r="G882" s="31" t="s">
        <v>10</v>
      </c>
      <c r="H882" s="2">
        <v>-5.1100000000000003</v>
      </c>
      <c r="I882" s="2">
        <v>5.1100000000000003</v>
      </c>
    </row>
    <row r="883" spans="1:9" x14ac:dyDescent="0.25">
      <c r="A883" s="31"/>
      <c r="B883" s="31"/>
      <c r="C883" s="31"/>
      <c r="D883" s="32"/>
      <c r="E883" s="31"/>
      <c r="F883" s="31"/>
      <c r="G883" s="31" t="s">
        <v>215</v>
      </c>
      <c r="H883" s="2">
        <v>5.1100000000000003</v>
      </c>
      <c r="I883" s="2">
        <v>-5.1100000000000003</v>
      </c>
    </row>
    <row r="884" spans="1:9" x14ac:dyDescent="0.25">
      <c r="A884" s="31"/>
      <c r="B884" s="31"/>
      <c r="C884" s="31"/>
      <c r="D884" s="32"/>
      <c r="E884" s="31"/>
      <c r="F884" s="31"/>
      <c r="G884" s="31" t="s">
        <v>10</v>
      </c>
      <c r="H884" s="2">
        <v>-22.99</v>
      </c>
      <c r="I884" s="2">
        <v>22.99</v>
      </c>
    </row>
    <row r="885" spans="1:9" ht="15.75" thickBot="1" x14ac:dyDescent="0.3">
      <c r="A885" s="31"/>
      <c r="B885" s="31"/>
      <c r="C885" s="31"/>
      <c r="D885" s="32"/>
      <c r="E885" s="31"/>
      <c r="F885" s="31"/>
      <c r="G885" s="31" t="s">
        <v>215</v>
      </c>
      <c r="H885" s="4">
        <v>22.99</v>
      </c>
      <c r="I885" s="4">
        <v>-22.99</v>
      </c>
    </row>
    <row r="886" spans="1:9" x14ac:dyDescent="0.25">
      <c r="A886" s="31" t="s">
        <v>44</v>
      </c>
      <c r="B886" s="31"/>
      <c r="C886" s="31"/>
      <c r="D886" s="32"/>
      <c r="E886" s="31"/>
      <c r="F886" s="31"/>
      <c r="G886" s="31"/>
      <c r="H886" s="2">
        <f>ROUND(SUM(H873:H885),5)</f>
        <v>-786.36</v>
      </c>
      <c r="I886" s="2">
        <f>ROUND(SUM(I873:I885),5)</f>
        <v>786.36</v>
      </c>
    </row>
    <row r="887" spans="1:9" x14ac:dyDescent="0.25">
      <c r="A887" s="1" t="s">
        <v>154</v>
      </c>
      <c r="B887" s="1"/>
      <c r="C887" s="1"/>
      <c r="D887" s="29"/>
      <c r="E887" s="1"/>
      <c r="F887" s="1"/>
      <c r="G887" s="1"/>
      <c r="H887" s="30"/>
      <c r="I887" s="30"/>
    </row>
    <row r="888" spans="1:9" x14ac:dyDescent="0.25">
      <c r="A888" s="28"/>
      <c r="B888" s="1" t="s">
        <v>155</v>
      </c>
      <c r="C888" s="1" t="s">
        <v>240</v>
      </c>
      <c r="D888" s="29">
        <v>46105</v>
      </c>
      <c r="E888" s="1" t="s">
        <v>206</v>
      </c>
      <c r="F888" s="1"/>
      <c r="G888" s="1" t="s">
        <v>128</v>
      </c>
      <c r="H888" s="30"/>
      <c r="I888" s="30">
        <v>-677.32</v>
      </c>
    </row>
    <row r="889" spans="1:9" x14ac:dyDescent="0.25">
      <c r="A889" s="1" t="s">
        <v>154</v>
      </c>
      <c r="B889" s="1"/>
      <c r="C889" s="1"/>
      <c r="D889" s="29"/>
      <c r="E889" s="1"/>
      <c r="F889" s="1"/>
      <c r="G889" s="1"/>
      <c r="H889" s="30"/>
      <c r="I889" s="30"/>
    </row>
    <row r="890" spans="1:9" x14ac:dyDescent="0.25">
      <c r="A890" s="31"/>
      <c r="B890" s="31"/>
      <c r="C890" s="31"/>
      <c r="D890" s="32"/>
      <c r="E890" s="31"/>
      <c r="F890" s="31"/>
      <c r="G890" s="31" t="s">
        <v>12</v>
      </c>
      <c r="H890" s="2">
        <v>-747.5</v>
      </c>
      <c r="I890" s="2">
        <v>747.5</v>
      </c>
    </row>
    <row r="891" spans="1:9" x14ac:dyDescent="0.25">
      <c r="A891" s="31"/>
      <c r="B891" s="31"/>
      <c r="C891" s="31"/>
      <c r="D891" s="32"/>
      <c r="E891" s="31"/>
      <c r="F891" s="31"/>
      <c r="G891" s="31" t="s">
        <v>215</v>
      </c>
      <c r="H891" s="2">
        <v>13</v>
      </c>
      <c r="I891" s="2">
        <v>-13</v>
      </c>
    </row>
    <row r="892" spans="1:9" x14ac:dyDescent="0.25">
      <c r="A892" s="31"/>
      <c r="B892" s="31"/>
      <c r="C892" s="31"/>
      <c r="D892" s="32"/>
      <c r="E892" s="31"/>
      <c r="F892" s="31"/>
      <c r="G892" s="31" t="s">
        <v>22</v>
      </c>
      <c r="H892" s="2">
        <v>-46.34</v>
      </c>
      <c r="I892" s="2">
        <v>46.34</v>
      </c>
    </row>
    <row r="893" spans="1:9" x14ac:dyDescent="0.25">
      <c r="A893" s="31"/>
      <c r="B893" s="31"/>
      <c r="C893" s="31"/>
      <c r="D893" s="32"/>
      <c r="E893" s="31"/>
      <c r="F893" s="31"/>
      <c r="G893" s="31" t="s">
        <v>215</v>
      </c>
      <c r="H893" s="2">
        <v>46.34</v>
      </c>
      <c r="I893" s="2">
        <v>-46.34</v>
      </c>
    </row>
    <row r="894" spans="1:9" x14ac:dyDescent="0.25">
      <c r="A894" s="31"/>
      <c r="B894" s="31"/>
      <c r="C894" s="31"/>
      <c r="D894" s="32"/>
      <c r="E894" s="31"/>
      <c r="F894" s="31"/>
      <c r="G894" s="31" t="s">
        <v>215</v>
      </c>
      <c r="H894" s="2">
        <v>46.34</v>
      </c>
      <c r="I894" s="2">
        <v>-46.34</v>
      </c>
    </row>
    <row r="895" spans="1:9" x14ac:dyDescent="0.25">
      <c r="A895" s="31"/>
      <c r="B895" s="31"/>
      <c r="C895" s="31"/>
      <c r="D895" s="32"/>
      <c r="E895" s="31"/>
      <c r="F895" s="31"/>
      <c r="G895" s="31" t="s">
        <v>22</v>
      </c>
      <c r="H895" s="2">
        <v>-10.84</v>
      </c>
      <c r="I895" s="2">
        <v>10.84</v>
      </c>
    </row>
    <row r="896" spans="1:9" x14ac:dyDescent="0.25">
      <c r="A896" s="31"/>
      <c r="B896" s="31"/>
      <c r="C896" s="31"/>
      <c r="D896" s="32"/>
      <c r="E896" s="31"/>
      <c r="F896" s="31"/>
      <c r="G896" s="31" t="s">
        <v>215</v>
      </c>
      <c r="H896" s="2">
        <v>10.84</v>
      </c>
      <c r="I896" s="2">
        <v>-10.84</v>
      </c>
    </row>
    <row r="897" spans="1:9" x14ac:dyDescent="0.25">
      <c r="A897" s="31"/>
      <c r="B897" s="31"/>
      <c r="C897" s="31"/>
      <c r="D897" s="32"/>
      <c r="E897" s="31"/>
      <c r="F897" s="31"/>
      <c r="G897" s="31" t="s">
        <v>215</v>
      </c>
      <c r="H897" s="2">
        <v>10.84</v>
      </c>
      <c r="I897" s="2">
        <v>-10.84</v>
      </c>
    </row>
    <row r="898" spans="1:9" x14ac:dyDescent="0.25">
      <c r="A898" s="31"/>
      <c r="B898" s="31"/>
      <c r="C898" s="31"/>
      <c r="D898" s="32"/>
      <c r="E898" s="31"/>
      <c r="F898" s="31"/>
      <c r="G898" s="31" t="s">
        <v>10</v>
      </c>
      <c r="H898" s="2">
        <v>-4.49</v>
      </c>
      <c r="I898" s="2">
        <v>4.49</v>
      </c>
    </row>
    <row r="899" spans="1:9" x14ac:dyDescent="0.25">
      <c r="A899" s="31"/>
      <c r="B899" s="31"/>
      <c r="C899" s="31"/>
      <c r="D899" s="32"/>
      <c r="E899" s="31"/>
      <c r="F899" s="31"/>
      <c r="G899" s="31" t="s">
        <v>215</v>
      </c>
      <c r="H899" s="2">
        <v>4.49</v>
      </c>
      <c r="I899" s="2">
        <v>-4.49</v>
      </c>
    </row>
    <row r="900" spans="1:9" x14ac:dyDescent="0.25">
      <c r="A900" s="31"/>
      <c r="B900" s="31"/>
      <c r="C900" s="31"/>
      <c r="D900" s="32"/>
      <c r="E900" s="31"/>
      <c r="F900" s="31"/>
      <c r="G900" s="31" t="s">
        <v>10</v>
      </c>
      <c r="H900" s="2">
        <v>-20.18</v>
      </c>
      <c r="I900" s="2">
        <v>20.18</v>
      </c>
    </row>
    <row r="901" spans="1:9" ht="15.75" thickBot="1" x14ac:dyDescent="0.3">
      <c r="A901" s="31"/>
      <c r="B901" s="31"/>
      <c r="C901" s="31"/>
      <c r="D901" s="32"/>
      <c r="E901" s="31"/>
      <c r="F901" s="31"/>
      <c r="G901" s="31" t="s">
        <v>215</v>
      </c>
      <c r="H901" s="4">
        <v>20.18</v>
      </c>
      <c r="I901" s="4">
        <v>-20.18</v>
      </c>
    </row>
    <row r="902" spans="1:9" x14ac:dyDescent="0.25">
      <c r="A902" s="31" t="s">
        <v>44</v>
      </c>
      <c r="B902" s="31"/>
      <c r="C902" s="31"/>
      <c r="D902" s="32"/>
      <c r="E902" s="31"/>
      <c r="F902" s="31"/>
      <c r="G902" s="31"/>
      <c r="H902" s="2">
        <f>ROUND(SUM(H889:H901),5)</f>
        <v>-677.32</v>
      </c>
      <c r="I902" s="2">
        <f>ROUND(SUM(I889:I901),5)</f>
        <v>677.32</v>
      </c>
    </row>
    <row r="903" spans="1:9" x14ac:dyDescent="0.25">
      <c r="A903" s="1" t="s">
        <v>154</v>
      </c>
      <c r="B903" s="1"/>
      <c r="C903" s="1"/>
      <c r="D903" s="29"/>
      <c r="E903" s="1"/>
      <c r="F903" s="1"/>
      <c r="G903" s="1"/>
      <c r="H903" s="30"/>
      <c r="I903" s="30"/>
    </row>
    <row r="904" spans="1:9" x14ac:dyDescent="0.25">
      <c r="A904" s="28"/>
      <c r="B904" s="1" t="s">
        <v>155</v>
      </c>
      <c r="C904" s="1" t="s">
        <v>241</v>
      </c>
      <c r="D904" s="29">
        <v>46105</v>
      </c>
      <c r="E904" s="1" t="s">
        <v>207</v>
      </c>
      <c r="F904" s="1"/>
      <c r="G904" s="1" t="s">
        <v>128</v>
      </c>
      <c r="H904" s="30"/>
      <c r="I904" s="30">
        <v>-429.19</v>
      </c>
    </row>
    <row r="905" spans="1:9" x14ac:dyDescent="0.25">
      <c r="A905" s="1" t="s">
        <v>154</v>
      </c>
      <c r="B905" s="1"/>
      <c r="C905" s="1"/>
      <c r="D905" s="29"/>
      <c r="E905" s="1"/>
      <c r="F905" s="1"/>
      <c r="G905" s="1"/>
      <c r="H905" s="30"/>
      <c r="I905" s="30"/>
    </row>
    <row r="906" spans="1:9" x14ac:dyDescent="0.25">
      <c r="A906" s="31"/>
      <c r="B906" s="31"/>
      <c r="C906" s="31"/>
      <c r="D906" s="32"/>
      <c r="E906" s="31"/>
      <c r="F906" s="31"/>
      <c r="G906" s="31" t="s">
        <v>12</v>
      </c>
      <c r="H906" s="2">
        <v>-464.75</v>
      </c>
      <c r="I906" s="2">
        <v>464.75</v>
      </c>
    </row>
    <row r="907" spans="1:9" x14ac:dyDescent="0.25">
      <c r="A907" s="31"/>
      <c r="B907" s="31"/>
      <c r="C907" s="31"/>
      <c r="D907" s="32"/>
      <c r="E907" s="31"/>
      <c r="F907" s="31"/>
      <c r="G907" s="31" t="s">
        <v>22</v>
      </c>
      <c r="H907" s="2">
        <v>-28.82</v>
      </c>
      <c r="I907" s="2">
        <v>28.82</v>
      </c>
    </row>
    <row r="908" spans="1:9" x14ac:dyDescent="0.25">
      <c r="A908" s="31"/>
      <c r="B908" s="31"/>
      <c r="C908" s="31"/>
      <c r="D908" s="32"/>
      <c r="E908" s="31"/>
      <c r="F908" s="31"/>
      <c r="G908" s="31" t="s">
        <v>215</v>
      </c>
      <c r="H908" s="2">
        <v>28.82</v>
      </c>
      <c r="I908" s="2">
        <v>-28.82</v>
      </c>
    </row>
    <row r="909" spans="1:9" x14ac:dyDescent="0.25">
      <c r="A909" s="31"/>
      <c r="B909" s="31"/>
      <c r="C909" s="31"/>
      <c r="D909" s="32"/>
      <c r="E909" s="31"/>
      <c r="F909" s="31"/>
      <c r="G909" s="31" t="s">
        <v>215</v>
      </c>
      <c r="H909" s="2">
        <v>28.82</v>
      </c>
      <c r="I909" s="2">
        <v>-28.82</v>
      </c>
    </row>
    <row r="910" spans="1:9" x14ac:dyDescent="0.25">
      <c r="A910" s="31"/>
      <c r="B910" s="31"/>
      <c r="C910" s="31"/>
      <c r="D910" s="32"/>
      <c r="E910" s="31"/>
      <c r="F910" s="31"/>
      <c r="G910" s="31" t="s">
        <v>22</v>
      </c>
      <c r="H910" s="2">
        <v>-6.74</v>
      </c>
      <c r="I910" s="2">
        <v>6.74</v>
      </c>
    </row>
    <row r="911" spans="1:9" x14ac:dyDescent="0.25">
      <c r="A911" s="31"/>
      <c r="B911" s="31"/>
      <c r="C911" s="31"/>
      <c r="D911" s="32"/>
      <c r="E911" s="31"/>
      <c r="F911" s="31"/>
      <c r="G911" s="31" t="s">
        <v>215</v>
      </c>
      <c r="H911" s="2">
        <v>6.74</v>
      </c>
      <c r="I911" s="2">
        <v>-6.74</v>
      </c>
    </row>
    <row r="912" spans="1:9" x14ac:dyDescent="0.25">
      <c r="A912" s="31"/>
      <c r="B912" s="31"/>
      <c r="C912" s="31"/>
      <c r="D912" s="32"/>
      <c r="E912" s="31"/>
      <c r="F912" s="31"/>
      <c r="G912" s="31" t="s">
        <v>215</v>
      </c>
      <c r="H912" s="2">
        <v>6.74</v>
      </c>
      <c r="I912" s="2">
        <v>-6.74</v>
      </c>
    </row>
    <row r="913" spans="1:9" x14ac:dyDescent="0.25">
      <c r="A913" s="31"/>
      <c r="B913" s="31"/>
      <c r="C913" s="31"/>
      <c r="D913" s="32"/>
      <c r="E913" s="31"/>
      <c r="F913" s="31"/>
      <c r="G913" s="31" t="s">
        <v>10</v>
      </c>
      <c r="H913" s="2">
        <v>-2.79</v>
      </c>
      <c r="I913" s="2">
        <v>2.79</v>
      </c>
    </row>
    <row r="914" spans="1:9" x14ac:dyDescent="0.25">
      <c r="A914" s="31"/>
      <c r="B914" s="31"/>
      <c r="C914" s="31"/>
      <c r="D914" s="32"/>
      <c r="E914" s="31"/>
      <c r="F914" s="31"/>
      <c r="G914" s="31" t="s">
        <v>215</v>
      </c>
      <c r="H914" s="2">
        <v>2.79</v>
      </c>
      <c r="I914" s="2">
        <v>-2.79</v>
      </c>
    </row>
    <row r="915" spans="1:9" x14ac:dyDescent="0.25">
      <c r="A915" s="31"/>
      <c r="B915" s="31"/>
      <c r="C915" s="31"/>
      <c r="D915" s="32"/>
      <c r="E915" s="31"/>
      <c r="F915" s="31"/>
      <c r="G915" s="31" t="s">
        <v>10</v>
      </c>
      <c r="H915" s="2">
        <v>-12.55</v>
      </c>
      <c r="I915" s="2">
        <v>12.55</v>
      </c>
    </row>
    <row r="916" spans="1:9" ht="15.75" thickBot="1" x14ac:dyDescent="0.3">
      <c r="A916" s="31"/>
      <c r="B916" s="31"/>
      <c r="C916" s="31"/>
      <c r="D916" s="32"/>
      <c r="E916" s="31"/>
      <c r="F916" s="31"/>
      <c r="G916" s="31" t="s">
        <v>215</v>
      </c>
      <c r="H916" s="4">
        <v>12.55</v>
      </c>
      <c r="I916" s="4">
        <v>-12.55</v>
      </c>
    </row>
    <row r="917" spans="1:9" x14ac:dyDescent="0.25">
      <c r="A917" s="31" t="s">
        <v>44</v>
      </c>
      <c r="B917" s="31"/>
      <c r="C917" s="31"/>
      <c r="D917" s="32"/>
      <c r="E917" s="31"/>
      <c r="F917" s="31"/>
      <c r="G917" s="31"/>
      <c r="H917" s="2">
        <f>ROUND(SUM(H905:H916),5)</f>
        <v>-429.19</v>
      </c>
      <c r="I917" s="2">
        <f>ROUND(SUM(I905:I916),5)</f>
        <v>429.19</v>
      </c>
    </row>
    <row r="918" spans="1:9" x14ac:dyDescent="0.25">
      <c r="A918" s="1" t="s">
        <v>154</v>
      </c>
      <c r="B918" s="1"/>
      <c r="C918" s="1"/>
      <c r="D918" s="29"/>
      <c r="E918" s="1"/>
      <c r="F918" s="1"/>
      <c r="G918" s="1"/>
      <c r="H918" s="30"/>
      <c r="I918" s="30"/>
    </row>
    <row r="919" spans="1:9" x14ac:dyDescent="0.25">
      <c r="A919" s="28"/>
      <c r="B919" s="1" t="s">
        <v>155</v>
      </c>
      <c r="C919" s="1" t="s">
        <v>242</v>
      </c>
      <c r="D919" s="29">
        <v>46105</v>
      </c>
      <c r="E919" s="1" t="s">
        <v>255</v>
      </c>
      <c r="F919" s="1"/>
      <c r="G919" s="1" t="s">
        <v>128</v>
      </c>
      <c r="H919" s="30"/>
      <c r="I919" s="30">
        <v>-120.05</v>
      </c>
    </row>
    <row r="920" spans="1:9" x14ac:dyDescent="0.25">
      <c r="A920" s="1" t="s">
        <v>154</v>
      </c>
      <c r="B920" s="1"/>
      <c r="C920" s="1"/>
      <c r="D920" s="29"/>
      <c r="E920" s="1"/>
      <c r="F920" s="1"/>
      <c r="G920" s="1"/>
      <c r="H920" s="30"/>
      <c r="I920" s="30"/>
    </row>
    <row r="921" spans="1:9" x14ac:dyDescent="0.25">
      <c r="A921" s="31"/>
      <c r="B921" s="31"/>
      <c r="C921" s="31"/>
      <c r="D921" s="32"/>
      <c r="E921" s="31"/>
      <c r="F921" s="31"/>
      <c r="G921" s="31" t="s">
        <v>16</v>
      </c>
      <c r="H921" s="2">
        <v>-130</v>
      </c>
      <c r="I921" s="2">
        <v>130</v>
      </c>
    </row>
    <row r="922" spans="1:9" x14ac:dyDescent="0.25">
      <c r="A922" s="31"/>
      <c r="B922" s="31"/>
      <c r="C922" s="31"/>
      <c r="D922" s="32"/>
      <c r="E922" s="31"/>
      <c r="F922" s="31"/>
      <c r="G922" s="31" t="s">
        <v>22</v>
      </c>
      <c r="H922" s="2">
        <v>-8.06</v>
      </c>
      <c r="I922" s="2">
        <v>8.06</v>
      </c>
    </row>
    <row r="923" spans="1:9" x14ac:dyDescent="0.25">
      <c r="A923" s="31"/>
      <c r="B923" s="31"/>
      <c r="C923" s="31"/>
      <c r="D923" s="32"/>
      <c r="E923" s="31"/>
      <c r="F923" s="31"/>
      <c r="G923" s="31" t="s">
        <v>215</v>
      </c>
      <c r="H923" s="2">
        <v>8.06</v>
      </c>
      <c r="I923" s="2">
        <v>-8.06</v>
      </c>
    </row>
    <row r="924" spans="1:9" x14ac:dyDescent="0.25">
      <c r="A924" s="31"/>
      <c r="B924" s="31"/>
      <c r="C924" s="31"/>
      <c r="D924" s="32"/>
      <c r="E924" s="31"/>
      <c r="F924" s="31"/>
      <c r="G924" s="31" t="s">
        <v>215</v>
      </c>
      <c r="H924" s="2">
        <v>8.06</v>
      </c>
      <c r="I924" s="2">
        <v>-8.06</v>
      </c>
    </row>
    <row r="925" spans="1:9" x14ac:dyDescent="0.25">
      <c r="A925" s="31"/>
      <c r="B925" s="31"/>
      <c r="C925" s="31"/>
      <c r="D925" s="32"/>
      <c r="E925" s="31"/>
      <c r="F925" s="31"/>
      <c r="G925" s="31" t="s">
        <v>22</v>
      </c>
      <c r="H925" s="2">
        <v>-1.89</v>
      </c>
      <c r="I925" s="2">
        <v>1.89</v>
      </c>
    </row>
    <row r="926" spans="1:9" x14ac:dyDescent="0.25">
      <c r="A926" s="31"/>
      <c r="B926" s="31"/>
      <c r="C926" s="31"/>
      <c r="D926" s="32"/>
      <c r="E926" s="31"/>
      <c r="F926" s="31"/>
      <c r="G926" s="31" t="s">
        <v>215</v>
      </c>
      <c r="H926" s="2">
        <v>1.89</v>
      </c>
      <c r="I926" s="2">
        <v>-1.89</v>
      </c>
    </row>
    <row r="927" spans="1:9" x14ac:dyDescent="0.25">
      <c r="A927" s="31"/>
      <c r="B927" s="31"/>
      <c r="C927" s="31"/>
      <c r="D927" s="32"/>
      <c r="E927" s="31"/>
      <c r="F927" s="31"/>
      <c r="G927" s="31" t="s">
        <v>215</v>
      </c>
      <c r="H927" s="2">
        <v>1.89</v>
      </c>
      <c r="I927" s="2">
        <v>-1.89</v>
      </c>
    </row>
    <row r="928" spans="1:9" x14ac:dyDescent="0.25">
      <c r="A928" s="31"/>
      <c r="B928" s="31"/>
      <c r="C928" s="31"/>
      <c r="D928" s="32"/>
      <c r="E928" s="31"/>
      <c r="F928" s="31"/>
      <c r="G928" s="31" t="s">
        <v>10</v>
      </c>
      <c r="H928" s="2">
        <v>-0.78</v>
      </c>
      <c r="I928" s="2">
        <v>0.78</v>
      </c>
    </row>
    <row r="929" spans="1:9" x14ac:dyDescent="0.25">
      <c r="A929" s="31"/>
      <c r="B929" s="31"/>
      <c r="C929" s="31"/>
      <c r="D929" s="32"/>
      <c r="E929" s="31"/>
      <c r="F929" s="31"/>
      <c r="G929" s="31" t="s">
        <v>215</v>
      </c>
      <c r="H929" s="2">
        <v>0.78</v>
      </c>
      <c r="I929" s="2">
        <v>-0.78</v>
      </c>
    </row>
    <row r="930" spans="1:9" x14ac:dyDescent="0.25">
      <c r="A930" s="31"/>
      <c r="B930" s="31"/>
      <c r="C930" s="31"/>
      <c r="D930" s="32"/>
      <c r="E930" s="31"/>
      <c r="F930" s="31"/>
      <c r="G930" s="31" t="s">
        <v>10</v>
      </c>
      <c r="H930" s="2">
        <v>-3.51</v>
      </c>
      <c r="I930" s="2">
        <v>3.51</v>
      </c>
    </row>
    <row r="931" spans="1:9" ht="15.75" thickBot="1" x14ac:dyDescent="0.3">
      <c r="A931" s="31"/>
      <c r="B931" s="31"/>
      <c r="C931" s="31"/>
      <c r="D931" s="32"/>
      <c r="E931" s="31"/>
      <c r="F931" s="31"/>
      <c r="G931" s="31" t="s">
        <v>215</v>
      </c>
      <c r="H931" s="4">
        <v>3.51</v>
      </c>
      <c r="I931" s="4">
        <v>-3.51</v>
      </c>
    </row>
    <row r="932" spans="1:9" x14ac:dyDescent="0.25">
      <c r="A932" s="31" t="s">
        <v>44</v>
      </c>
      <c r="B932" s="31"/>
      <c r="C932" s="31"/>
      <c r="D932" s="32"/>
      <c r="E932" s="31"/>
      <c r="F932" s="31"/>
      <c r="G932" s="31"/>
      <c r="H932" s="2">
        <f>ROUND(SUM(H920:H931),5)</f>
        <v>-120.05</v>
      </c>
      <c r="I932" s="2">
        <f>ROUND(SUM(I920:I931),5)</f>
        <v>120.05</v>
      </c>
    </row>
    <row r="933" spans="1:9" x14ac:dyDescent="0.25">
      <c r="A933" s="1" t="s">
        <v>154</v>
      </c>
      <c r="B933" s="1"/>
      <c r="C933" s="1"/>
      <c r="D933" s="29"/>
      <c r="E933" s="1"/>
      <c r="F933" s="1"/>
      <c r="G933" s="1"/>
      <c r="H933" s="30"/>
      <c r="I933" s="30"/>
    </row>
    <row r="934" spans="1:9" x14ac:dyDescent="0.25">
      <c r="A934" s="28"/>
      <c r="B934" s="1" t="s">
        <v>155</v>
      </c>
      <c r="C934" s="1" t="s">
        <v>243</v>
      </c>
      <c r="D934" s="29">
        <v>46105</v>
      </c>
      <c r="E934" s="1" t="s">
        <v>256</v>
      </c>
      <c r="F934" s="1"/>
      <c r="G934" s="1" t="s">
        <v>128</v>
      </c>
      <c r="H934" s="30"/>
      <c r="I934" s="30">
        <v>-1318.67</v>
      </c>
    </row>
    <row r="935" spans="1:9" x14ac:dyDescent="0.25">
      <c r="A935" s="1" t="s">
        <v>154</v>
      </c>
      <c r="B935" s="1"/>
      <c r="C935" s="1"/>
      <c r="D935" s="29"/>
      <c r="E935" s="1"/>
      <c r="F935" s="1"/>
      <c r="G935" s="1"/>
      <c r="H935" s="30"/>
      <c r="I935" s="30"/>
    </row>
    <row r="936" spans="1:9" x14ac:dyDescent="0.25">
      <c r="A936" s="31"/>
      <c r="B936" s="31"/>
      <c r="C936" s="31"/>
      <c r="D936" s="32"/>
      <c r="E936" s="31"/>
      <c r="F936" s="31"/>
      <c r="G936" s="31" t="s">
        <v>12</v>
      </c>
      <c r="H936" s="2">
        <v>-1040</v>
      </c>
      <c r="I936" s="2">
        <v>1040</v>
      </c>
    </row>
    <row r="937" spans="1:9" x14ac:dyDescent="0.25">
      <c r="A937" s="31"/>
      <c r="B937" s="31"/>
      <c r="C937" s="31"/>
      <c r="D937" s="32"/>
      <c r="E937" s="31"/>
      <c r="F937" s="31"/>
      <c r="G937" s="31" t="s">
        <v>20</v>
      </c>
      <c r="H937" s="2">
        <v>-546</v>
      </c>
      <c r="I937" s="2">
        <v>546</v>
      </c>
    </row>
    <row r="938" spans="1:9" x14ac:dyDescent="0.25">
      <c r="A938" s="31"/>
      <c r="B938" s="31"/>
      <c r="C938" s="31"/>
      <c r="D938" s="32"/>
      <c r="E938" s="31"/>
      <c r="F938" s="31"/>
      <c r="G938" s="31" t="s">
        <v>215</v>
      </c>
      <c r="H938" s="2">
        <v>146</v>
      </c>
      <c r="I938" s="2">
        <v>-146</v>
      </c>
    </row>
    <row r="939" spans="1:9" x14ac:dyDescent="0.25">
      <c r="A939" s="31"/>
      <c r="B939" s="31"/>
      <c r="C939" s="31"/>
      <c r="D939" s="32"/>
      <c r="E939" s="31"/>
      <c r="F939" s="31"/>
      <c r="G939" s="31" t="s">
        <v>22</v>
      </c>
      <c r="H939" s="2">
        <v>-98.33</v>
      </c>
      <c r="I939" s="2">
        <v>98.33</v>
      </c>
    </row>
    <row r="940" spans="1:9" x14ac:dyDescent="0.25">
      <c r="A940" s="31"/>
      <c r="B940" s="31"/>
      <c r="C940" s="31"/>
      <c r="D940" s="32"/>
      <c r="E940" s="31"/>
      <c r="F940" s="31"/>
      <c r="G940" s="31" t="s">
        <v>215</v>
      </c>
      <c r="H940" s="2">
        <v>98.33</v>
      </c>
      <c r="I940" s="2">
        <v>-98.33</v>
      </c>
    </row>
    <row r="941" spans="1:9" x14ac:dyDescent="0.25">
      <c r="A941" s="31"/>
      <c r="B941" s="31"/>
      <c r="C941" s="31"/>
      <c r="D941" s="32"/>
      <c r="E941" s="31"/>
      <c r="F941" s="31"/>
      <c r="G941" s="31" t="s">
        <v>215</v>
      </c>
      <c r="H941" s="2">
        <v>98.33</v>
      </c>
      <c r="I941" s="2">
        <v>-98.33</v>
      </c>
    </row>
    <row r="942" spans="1:9" x14ac:dyDescent="0.25">
      <c r="A942" s="31"/>
      <c r="B942" s="31"/>
      <c r="C942" s="31"/>
      <c r="D942" s="32"/>
      <c r="E942" s="31"/>
      <c r="F942" s="31"/>
      <c r="G942" s="31" t="s">
        <v>22</v>
      </c>
      <c r="H942" s="2">
        <v>-23</v>
      </c>
      <c r="I942" s="2">
        <v>23</v>
      </c>
    </row>
    <row r="943" spans="1:9" x14ac:dyDescent="0.25">
      <c r="A943" s="31"/>
      <c r="B943" s="31"/>
      <c r="C943" s="31"/>
      <c r="D943" s="32"/>
      <c r="E943" s="31"/>
      <c r="F943" s="31"/>
      <c r="G943" s="31" t="s">
        <v>215</v>
      </c>
      <c r="H943" s="2">
        <v>23</v>
      </c>
      <c r="I943" s="2">
        <v>-23</v>
      </c>
    </row>
    <row r="944" spans="1:9" x14ac:dyDescent="0.25">
      <c r="A944" s="31"/>
      <c r="B944" s="31"/>
      <c r="C944" s="31"/>
      <c r="D944" s="32"/>
      <c r="E944" s="31"/>
      <c r="F944" s="31"/>
      <c r="G944" s="31" t="s">
        <v>215</v>
      </c>
      <c r="H944" s="2">
        <v>23</v>
      </c>
      <c r="I944" s="2">
        <v>-23</v>
      </c>
    </row>
    <row r="945" spans="1:9" x14ac:dyDescent="0.25">
      <c r="A945" s="31"/>
      <c r="B945" s="31"/>
      <c r="C945" s="31"/>
      <c r="D945" s="32"/>
      <c r="E945" s="31"/>
      <c r="F945" s="31"/>
      <c r="G945" s="31" t="s">
        <v>10</v>
      </c>
      <c r="H945" s="2">
        <v>-9.52</v>
      </c>
      <c r="I945" s="2">
        <v>9.52</v>
      </c>
    </row>
    <row r="946" spans="1:9" ht="15.75" thickBot="1" x14ac:dyDescent="0.3">
      <c r="A946" s="31"/>
      <c r="B946" s="31"/>
      <c r="C946" s="31"/>
      <c r="D946" s="32"/>
      <c r="E946" s="31"/>
      <c r="F946" s="31"/>
      <c r="G946" s="31" t="s">
        <v>215</v>
      </c>
      <c r="H946" s="4">
        <v>9.52</v>
      </c>
      <c r="I946" s="4">
        <v>-9.52</v>
      </c>
    </row>
    <row r="947" spans="1:9" x14ac:dyDescent="0.25">
      <c r="A947" s="31" t="s">
        <v>44</v>
      </c>
      <c r="B947" s="31"/>
      <c r="C947" s="31"/>
      <c r="D947" s="32"/>
      <c r="E947" s="31"/>
      <c r="F947" s="31"/>
      <c r="G947" s="31"/>
      <c r="H947" s="2">
        <f>ROUND(SUM(H935:H946),5)</f>
        <v>-1318.67</v>
      </c>
      <c r="I947" s="2">
        <f>ROUND(SUM(I935:I946),5)</f>
        <v>1318.67</v>
      </c>
    </row>
    <row r="948" spans="1:9" x14ac:dyDescent="0.25">
      <c r="A948" s="1" t="s">
        <v>154</v>
      </c>
      <c r="B948" s="1"/>
      <c r="C948" s="1"/>
      <c r="D948" s="29"/>
      <c r="E948" s="1"/>
      <c r="F948" s="1"/>
      <c r="G948" s="1"/>
      <c r="H948" s="30"/>
      <c r="I948" s="30"/>
    </row>
    <row r="949" spans="1:9" x14ac:dyDescent="0.25">
      <c r="A949" s="28"/>
      <c r="B949" s="1" t="s">
        <v>155</v>
      </c>
      <c r="C949" s="1" t="s">
        <v>244</v>
      </c>
      <c r="D949" s="29">
        <v>46105</v>
      </c>
      <c r="E949" s="1" t="s">
        <v>209</v>
      </c>
      <c r="F949" s="1"/>
      <c r="G949" s="1" t="s">
        <v>128</v>
      </c>
      <c r="H949" s="30"/>
      <c r="I949" s="30">
        <v>-1238.55</v>
      </c>
    </row>
    <row r="950" spans="1:9" x14ac:dyDescent="0.25">
      <c r="A950" s="1" t="s">
        <v>154</v>
      </c>
      <c r="B950" s="1"/>
      <c r="C950" s="1"/>
      <c r="D950" s="29"/>
      <c r="E950" s="1"/>
      <c r="F950" s="1"/>
      <c r="G950" s="1"/>
      <c r="H950" s="30"/>
      <c r="I950" s="30"/>
    </row>
    <row r="951" spans="1:9" x14ac:dyDescent="0.25">
      <c r="A951" s="31"/>
      <c r="B951" s="31"/>
      <c r="C951" s="31"/>
      <c r="D951" s="32"/>
      <c r="E951" s="31"/>
      <c r="F951" s="31"/>
      <c r="G951" s="31" t="s">
        <v>15</v>
      </c>
      <c r="H951" s="2">
        <v>-1280</v>
      </c>
      <c r="I951" s="2">
        <v>1280</v>
      </c>
    </row>
    <row r="952" spans="1:9" x14ac:dyDescent="0.25">
      <c r="A952" s="31"/>
      <c r="B952" s="31"/>
      <c r="C952" s="31"/>
      <c r="D952" s="32"/>
      <c r="E952" s="31"/>
      <c r="F952" s="31"/>
      <c r="G952" s="31" t="s">
        <v>15</v>
      </c>
      <c r="H952" s="2">
        <v>-336</v>
      </c>
      <c r="I952" s="2">
        <v>336</v>
      </c>
    </row>
    <row r="953" spans="1:9" x14ac:dyDescent="0.25">
      <c r="A953" s="31"/>
      <c r="B953" s="31"/>
      <c r="C953" s="31"/>
      <c r="D953" s="32"/>
      <c r="E953" s="31"/>
      <c r="F953" s="31"/>
      <c r="G953" s="31" t="s">
        <v>216</v>
      </c>
      <c r="H953" s="2">
        <v>129.28</v>
      </c>
      <c r="I953" s="2">
        <v>-129.28</v>
      </c>
    </row>
    <row r="954" spans="1:9" x14ac:dyDescent="0.25">
      <c r="A954" s="31"/>
      <c r="B954" s="31"/>
      <c r="C954" s="31"/>
      <c r="D954" s="32"/>
      <c r="E954" s="31"/>
      <c r="F954" s="31"/>
      <c r="G954" s="31" t="s">
        <v>13</v>
      </c>
      <c r="H954" s="2">
        <v>-104.72</v>
      </c>
      <c r="I954" s="2">
        <v>104.72</v>
      </c>
    </row>
    <row r="955" spans="1:9" x14ac:dyDescent="0.25">
      <c r="A955" s="31"/>
      <c r="B955" s="31"/>
      <c r="C955" s="31"/>
      <c r="D955" s="32"/>
      <c r="E955" s="31"/>
      <c r="F955" s="31"/>
      <c r="G955" s="31" t="s">
        <v>217</v>
      </c>
      <c r="H955" s="2">
        <v>104.72</v>
      </c>
      <c r="I955" s="2">
        <v>-104.72</v>
      </c>
    </row>
    <row r="956" spans="1:9" x14ac:dyDescent="0.25">
      <c r="A956" s="31"/>
      <c r="B956" s="31"/>
      <c r="C956" s="31"/>
      <c r="D956" s="32"/>
      <c r="E956" s="31"/>
      <c r="F956" s="31"/>
      <c r="G956" s="31" t="s">
        <v>19</v>
      </c>
      <c r="H956" s="2">
        <v>17.53</v>
      </c>
      <c r="I956" s="2">
        <v>-17.53</v>
      </c>
    </row>
    <row r="957" spans="1:9" x14ac:dyDescent="0.25">
      <c r="A957" s="31"/>
      <c r="B957" s="31"/>
      <c r="C957" s="31"/>
      <c r="D957" s="32"/>
      <c r="E957" s="31"/>
      <c r="F957" s="31"/>
      <c r="G957" s="31" t="s">
        <v>19</v>
      </c>
      <c r="H957" s="2">
        <v>12</v>
      </c>
      <c r="I957" s="2">
        <v>-12</v>
      </c>
    </row>
    <row r="958" spans="1:9" x14ac:dyDescent="0.25">
      <c r="A958" s="31"/>
      <c r="B958" s="31"/>
      <c r="C958" s="31"/>
      <c r="D958" s="32"/>
      <c r="E958" s="31"/>
      <c r="F958" s="31"/>
      <c r="G958" s="31" t="s">
        <v>215</v>
      </c>
      <c r="H958" s="2">
        <v>95</v>
      </c>
      <c r="I958" s="2">
        <v>-95</v>
      </c>
    </row>
    <row r="959" spans="1:9" x14ac:dyDescent="0.25">
      <c r="A959" s="31"/>
      <c r="B959" s="31"/>
      <c r="C959" s="31"/>
      <c r="D959" s="32"/>
      <c r="E959" s="31"/>
      <c r="F959" s="31"/>
      <c r="G959" s="31" t="s">
        <v>22</v>
      </c>
      <c r="H959" s="2">
        <v>-100.2</v>
      </c>
      <c r="I959" s="2">
        <v>100.2</v>
      </c>
    </row>
    <row r="960" spans="1:9" x14ac:dyDescent="0.25">
      <c r="A960" s="31"/>
      <c r="B960" s="31"/>
      <c r="C960" s="31"/>
      <c r="D960" s="32"/>
      <c r="E960" s="31"/>
      <c r="F960" s="31"/>
      <c r="G960" s="31" t="s">
        <v>215</v>
      </c>
      <c r="H960" s="2">
        <v>100.2</v>
      </c>
      <c r="I960" s="2">
        <v>-100.2</v>
      </c>
    </row>
    <row r="961" spans="1:9" x14ac:dyDescent="0.25">
      <c r="A961" s="31"/>
      <c r="B961" s="31"/>
      <c r="C961" s="31"/>
      <c r="D961" s="32"/>
      <c r="E961" s="31"/>
      <c r="F961" s="31"/>
      <c r="G961" s="31" t="s">
        <v>215</v>
      </c>
      <c r="H961" s="2">
        <v>100.2</v>
      </c>
      <c r="I961" s="2">
        <v>-100.2</v>
      </c>
    </row>
    <row r="962" spans="1:9" x14ac:dyDescent="0.25">
      <c r="A962" s="31"/>
      <c r="B962" s="31"/>
      <c r="C962" s="31"/>
      <c r="D962" s="32"/>
      <c r="E962" s="31"/>
      <c r="F962" s="31"/>
      <c r="G962" s="31" t="s">
        <v>22</v>
      </c>
      <c r="H962" s="2">
        <v>-23.44</v>
      </c>
      <c r="I962" s="2">
        <v>23.44</v>
      </c>
    </row>
    <row r="963" spans="1:9" x14ac:dyDescent="0.25">
      <c r="A963" s="31"/>
      <c r="B963" s="31"/>
      <c r="C963" s="31"/>
      <c r="D963" s="32"/>
      <c r="E963" s="31"/>
      <c r="F963" s="31"/>
      <c r="G963" s="31" t="s">
        <v>215</v>
      </c>
      <c r="H963" s="2">
        <v>23.44</v>
      </c>
      <c r="I963" s="2">
        <v>-23.44</v>
      </c>
    </row>
    <row r="964" spans="1:9" ht="15.75" thickBot="1" x14ac:dyDescent="0.3">
      <c r="A964" s="31"/>
      <c r="B964" s="31"/>
      <c r="C964" s="31"/>
      <c r="D964" s="32"/>
      <c r="E964" s="31"/>
      <c r="F964" s="31"/>
      <c r="G964" s="31" t="s">
        <v>215</v>
      </c>
      <c r="H964" s="4">
        <v>23.44</v>
      </c>
      <c r="I964" s="4">
        <v>-23.44</v>
      </c>
    </row>
    <row r="965" spans="1:9" x14ac:dyDescent="0.25">
      <c r="A965" s="31" t="s">
        <v>44</v>
      </c>
      <c r="B965" s="31"/>
      <c r="C965" s="31"/>
      <c r="D965" s="32"/>
      <c r="E965" s="31"/>
      <c r="F965" s="31"/>
      <c r="G965" s="31"/>
      <c r="H965" s="2">
        <f>ROUND(SUM(H950:H964),5)</f>
        <v>-1238.55</v>
      </c>
      <c r="I965" s="2">
        <f>ROUND(SUM(I950:I964),5)</f>
        <v>1238.55</v>
      </c>
    </row>
    <row r="966" spans="1:9" x14ac:dyDescent="0.25">
      <c r="A966" s="1" t="s">
        <v>154</v>
      </c>
      <c r="B966" s="1"/>
      <c r="C966" s="1"/>
      <c r="D966" s="29"/>
      <c r="E966" s="1"/>
      <c r="F966" s="1"/>
      <c r="G966" s="1"/>
      <c r="H966" s="30"/>
      <c r="I966" s="30"/>
    </row>
    <row r="967" spans="1:9" x14ac:dyDescent="0.25">
      <c r="A967" s="28"/>
      <c r="B967" s="1" t="s">
        <v>155</v>
      </c>
      <c r="C967" s="1" t="s">
        <v>245</v>
      </c>
      <c r="D967" s="29">
        <v>46105</v>
      </c>
      <c r="E967" s="1" t="s">
        <v>210</v>
      </c>
      <c r="F967" s="1"/>
      <c r="G967" s="1" t="s">
        <v>128</v>
      </c>
      <c r="H967" s="30"/>
      <c r="I967" s="30">
        <v>-411.42</v>
      </c>
    </row>
    <row r="968" spans="1:9" x14ac:dyDescent="0.25">
      <c r="A968" s="1" t="s">
        <v>154</v>
      </c>
      <c r="B968" s="1"/>
      <c r="C968" s="1"/>
      <c r="D968" s="29"/>
      <c r="E968" s="1"/>
      <c r="F968" s="1"/>
      <c r="G968" s="1"/>
      <c r="H968" s="30"/>
      <c r="I968" s="30"/>
    </row>
    <row r="969" spans="1:9" x14ac:dyDescent="0.25">
      <c r="A969" s="31"/>
      <c r="B969" s="31"/>
      <c r="C969" s="31"/>
      <c r="D969" s="32"/>
      <c r="E969" s="31"/>
      <c r="F969" s="31"/>
      <c r="G969" s="31" t="s">
        <v>16</v>
      </c>
      <c r="H969" s="2">
        <v>-445.5</v>
      </c>
      <c r="I969" s="2">
        <v>445.5</v>
      </c>
    </row>
    <row r="970" spans="1:9" x14ac:dyDescent="0.25">
      <c r="A970" s="31"/>
      <c r="B970" s="31"/>
      <c r="C970" s="31"/>
      <c r="D970" s="32"/>
      <c r="E970" s="31"/>
      <c r="F970" s="31"/>
      <c r="G970" s="31" t="s">
        <v>22</v>
      </c>
      <c r="H970" s="2">
        <v>-27.62</v>
      </c>
      <c r="I970" s="2">
        <v>27.62</v>
      </c>
    </row>
    <row r="971" spans="1:9" x14ac:dyDescent="0.25">
      <c r="A971" s="31"/>
      <c r="B971" s="31"/>
      <c r="C971" s="31"/>
      <c r="D971" s="32"/>
      <c r="E971" s="31"/>
      <c r="F971" s="31"/>
      <c r="G971" s="31" t="s">
        <v>215</v>
      </c>
      <c r="H971" s="2">
        <v>27.62</v>
      </c>
      <c r="I971" s="2">
        <v>-27.62</v>
      </c>
    </row>
    <row r="972" spans="1:9" x14ac:dyDescent="0.25">
      <c r="A972" s="31"/>
      <c r="B972" s="31"/>
      <c r="C972" s="31"/>
      <c r="D972" s="32"/>
      <c r="E972" s="31"/>
      <c r="F972" s="31"/>
      <c r="G972" s="31" t="s">
        <v>215</v>
      </c>
      <c r="H972" s="2">
        <v>27.62</v>
      </c>
      <c r="I972" s="2">
        <v>-27.62</v>
      </c>
    </row>
    <row r="973" spans="1:9" x14ac:dyDescent="0.25">
      <c r="A973" s="31"/>
      <c r="B973" s="31"/>
      <c r="C973" s="31"/>
      <c r="D973" s="32"/>
      <c r="E973" s="31"/>
      <c r="F973" s="31"/>
      <c r="G973" s="31" t="s">
        <v>22</v>
      </c>
      <c r="H973" s="2">
        <v>-6.46</v>
      </c>
      <c r="I973" s="2">
        <v>6.46</v>
      </c>
    </row>
    <row r="974" spans="1:9" x14ac:dyDescent="0.25">
      <c r="A974" s="31"/>
      <c r="B974" s="31"/>
      <c r="C974" s="31"/>
      <c r="D974" s="32"/>
      <c r="E974" s="31"/>
      <c r="F974" s="31"/>
      <c r="G974" s="31" t="s">
        <v>215</v>
      </c>
      <c r="H974" s="2">
        <v>6.46</v>
      </c>
      <c r="I974" s="2">
        <v>-6.46</v>
      </c>
    </row>
    <row r="975" spans="1:9" x14ac:dyDescent="0.25">
      <c r="A975" s="31"/>
      <c r="B975" s="31"/>
      <c r="C975" s="31"/>
      <c r="D975" s="32"/>
      <c r="E975" s="31"/>
      <c r="F975" s="31"/>
      <c r="G975" s="31" t="s">
        <v>215</v>
      </c>
      <c r="H975" s="2">
        <v>6.46</v>
      </c>
      <c r="I975" s="2">
        <v>-6.46</v>
      </c>
    </row>
    <row r="976" spans="1:9" x14ac:dyDescent="0.25">
      <c r="A976" s="31"/>
      <c r="B976" s="31"/>
      <c r="C976" s="31"/>
      <c r="D976" s="32"/>
      <c r="E976" s="31"/>
      <c r="F976" s="31"/>
      <c r="G976" s="31" t="s">
        <v>10</v>
      </c>
      <c r="H976" s="2">
        <v>-12.03</v>
      </c>
      <c r="I976" s="2">
        <v>12.03</v>
      </c>
    </row>
    <row r="977" spans="1:9" ht="15.75" thickBot="1" x14ac:dyDescent="0.3">
      <c r="A977" s="31"/>
      <c r="B977" s="31"/>
      <c r="C977" s="31"/>
      <c r="D977" s="32"/>
      <c r="E977" s="31"/>
      <c r="F977" s="31"/>
      <c r="G977" s="31" t="s">
        <v>215</v>
      </c>
      <c r="H977" s="4">
        <v>12.03</v>
      </c>
      <c r="I977" s="4">
        <v>-12.03</v>
      </c>
    </row>
    <row r="978" spans="1:9" x14ac:dyDescent="0.25">
      <c r="A978" s="31" t="s">
        <v>44</v>
      </c>
      <c r="B978" s="31"/>
      <c r="C978" s="31"/>
      <c r="D978" s="32"/>
      <c r="E978" s="31"/>
      <c r="F978" s="31"/>
      <c r="G978" s="31"/>
      <c r="H978" s="2">
        <f>ROUND(SUM(H968:H977),5)</f>
        <v>-411.42</v>
      </c>
      <c r="I978" s="2">
        <f>ROUND(SUM(I968:I977),5)</f>
        <v>411.42</v>
      </c>
    </row>
    <row r="979" spans="1:9" x14ac:dyDescent="0.25">
      <c r="A979" s="1" t="s">
        <v>154</v>
      </c>
      <c r="B979" s="1"/>
      <c r="C979" s="1"/>
      <c r="D979" s="29"/>
      <c r="E979" s="1"/>
      <c r="F979" s="1"/>
      <c r="G979" s="1"/>
      <c r="H979" s="30"/>
      <c r="I979" s="30"/>
    </row>
    <row r="980" spans="1:9" x14ac:dyDescent="0.25">
      <c r="A980" s="28"/>
      <c r="B980" s="1" t="s">
        <v>155</v>
      </c>
      <c r="C980" s="1" t="s">
        <v>246</v>
      </c>
      <c r="D980" s="29">
        <v>46105</v>
      </c>
      <c r="E980" s="1" t="s">
        <v>212</v>
      </c>
      <c r="F980" s="1"/>
      <c r="G980" s="1" t="s">
        <v>128</v>
      </c>
      <c r="H980" s="30"/>
      <c r="I980" s="30">
        <v>-815.15</v>
      </c>
    </row>
    <row r="981" spans="1:9" x14ac:dyDescent="0.25">
      <c r="A981" s="1" t="s">
        <v>154</v>
      </c>
      <c r="B981" s="1"/>
      <c r="C981" s="1"/>
      <c r="D981" s="29"/>
      <c r="E981" s="1"/>
      <c r="F981" s="1"/>
      <c r="G981" s="1"/>
      <c r="H981" s="30"/>
      <c r="I981" s="30"/>
    </row>
    <row r="982" spans="1:9" x14ac:dyDescent="0.25">
      <c r="A982" s="31"/>
      <c r="B982" s="31"/>
      <c r="C982" s="31"/>
      <c r="D982" s="32"/>
      <c r="E982" s="31"/>
      <c r="F982" s="31"/>
      <c r="G982" s="31" t="s">
        <v>15</v>
      </c>
      <c r="H982" s="2">
        <v>-952</v>
      </c>
      <c r="I982" s="2">
        <v>952</v>
      </c>
    </row>
    <row r="983" spans="1:9" x14ac:dyDescent="0.25">
      <c r="A983" s="31"/>
      <c r="B983" s="31"/>
      <c r="C983" s="31"/>
      <c r="D983" s="32"/>
      <c r="E983" s="31"/>
      <c r="F983" s="31"/>
      <c r="G983" s="31" t="s">
        <v>15</v>
      </c>
      <c r="H983" s="2">
        <v>-63</v>
      </c>
      <c r="I983" s="2">
        <v>63</v>
      </c>
    </row>
    <row r="984" spans="1:9" x14ac:dyDescent="0.25">
      <c r="A984" s="31"/>
      <c r="B984" s="31"/>
      <c r="C984" s="31"/>
      <c r="D984" s="32"/>
      <c r="E984" s="31"/>
      <c r="F984" s="31"/>
      <c r="G984" s="31" t="s">
        <v>216</v>
      </c>
      <c r="H984" s="2">
        <v>81.2</v>
      </c>
      <c r="I984" s="2">
        <v>-81.2</v>
      </c>
    </row>
    <row r="985" spans="1:9" x14ac:dyDescent="0.25">
      <c r="A985" s="31"/>
      <c r="B985" s="31"/>
      <c r="C985" s="31"/>
      <c r="D985" s="32"/>
      <c r="E985" s="31"/>
      <c r="F985" s="31"/>
      <c r="G985" s="31" t="s">
        <v>13</v>
      </c>
      <c r="H985" s="2">
        <v>-65.77</v>
      </c>
      <c r="I985" s="2">
        <v>65.77</v>
      </c>
    </row>
    <row r="986" spans="1:9" x14ac:dyDescent="0.25">
      <c r="A986" s="31"/>
      <c r="B986" s="31"/>
      <c r="C986" s="31"/>
      <c r="D986" s="32"/>
      <c r="E986" s="31"/>
      <c r="F986" s="31"/>
      <c r="G986" s="31" t="s">
        <v>217</v>
      </c>
      <c r="H986" s="2">
        <v>65.77</v>
      </c>
      <c r="I986" s="2">
        <v>-65.77</v>
      </c>
    </row>
    <row r="987" spans="1:9" x14ac:dyDescent="0.25">
      <c r="A987" s="31"/>
      <c r="B987" s="31"/>
      <c r="C987" s="31"/>
      <c r="D987" s="32"/>
      <c r="E987" s="31"/>
      <c r="F987" s="31"/>
      <c r="G987" s="31" t="s">
        <v>19</v>
      </c>
      <c r="H987" s="2">
        <v>10</v>
      </c>
      <c r="I987" s="2">
        <v>-10</v>
      </c>
    </row>
    <row r="988" spans="1:9" x14ac:dyDescent="0.25">
      <c r="A988" s="31"/>
      <c r="B988" s="31"/>
      <c r="C988" s="31"/>
      <c r="D988" s="32"/>
      <c r="E988" s="31"/>
      <c r="F988" s="31"/>
      <c r="G988" s="31" t="s">
        <v>215</v>
      </c>
      <c r="H988" s="2">
        <v>31</v>
      </c>
      <c r="I988" s="2">
        <v>-31</v>
      </c>
    </row>
    <row r="989" spans="1:9" x14ac:dyDescent="0.25">
      <c r="A989" s="31"/>
      <c r="B989" s="31"/>
      <c r="C989" s="31"/>
      <c r="D989" s="32"/>
      <c r="E989" s="31"/>
      <c r="F989" s="31"/>
      <c r="G989" s="31" t="s">
        <v>22</v>
      </c>
      <c r="H989" s="2">
        <v>-62.93</v>
      </c>
      <c r="I989" s="2">
        <v>62.93</v>
      </c>
    </row>
    <row r="990" spans="1:9" x14ac:dyDescent="0.25">
      <c r="A990" s="31"/>
      <c r="B990" s="31"/>
      <c r="C990" s="31"/>
      <c r="D990" s="32"/>
      <c r="E990" s="31"/>
      <c r="F990" s="31"/>
      <c r="G990" s="31" t="s">
        <v>215</v>
      </c>
      <c r="H990" s="2">
        <v>62.93</v>
      </c>
      <c r="I990" s="2">
        <v>-62.93</v>
      </c>
    </row>
    <row r="991" spans="1:9" x14ac:dyDescent="0.25">
      <c r="A991" s="31"/>
      <c r="B991" s="31"/>
      <c r="C991" s="31"/>
      <c r="D991" s="32"/>
      <c r="E991" s="31"/>
      <c r="F991" s="31"/>
      <c r="G991" s="31" t="s">
        <v>215</v>
      </c>
      <c r="H991" s="2">
        <v>62.93</v>
      </c>
      <c r="I991" s="2">
        <v>-62.93</v>
      </c>
    </row>
    <row r="992" spans="1:9" x14ac:dyDescent="0.25">
      <c r="A992" s="31"/>
      <c r="B992" s="31"/>
      <c r="C992" s="31"/>
      <c r="D992" s="32"/>
      <c r="E992" s="31"/>
      <c r="F992" s="31"/>
      <c r="G992" s="31" t="s">
        <v>22</v>
      </c>
      <c r="H992" s="2">
        <v>-14.72</v>
      </c>
      <c r="I992" s="2">
        <v>14.72</v>
      </c>
    </row>
    <row r="993" spans="1:9" x14ac:dyDescent="0.25">
      <c r="A993" s="31"/>
      <c r="B993" s="31"/>
      <c r="C993" s="31"/>
      <c r="D993" s="32"/>
      <c r="E993" s="31"/>
      <c r="F993" s="31"/>
      <c r="G993" s="31" t="s">
        <v>215</v>
      </c>
      <c r="H993" s="2">
        <v>14.72</v>
      </c>
      <c r="I993" s="2">
        <v>-14.72</v>
      </c>
    </row>
    <row r="994" spans="1:9" x14ac:dyDescent="0.25">
      <c r="A994" s="31"/>
      <c r="B994" s="31"/>
      <c r="C994" s="31"/>
      <c r="D994" s="32"/>
      <c r="E994" s="31"/>
      <c r="F994" s="31"/>
      <c r="G994" s="31" t="s">
        <v>215</v>
      </c>
      <c r="H994" s="2">
        <v>14.72</v>
      </c>
      <c r="I994" s="2">
        <v>-14.72</v>
      </c>
    </row>
    <row r="995" spans="1:9" x14ac:dyDescent="0.25">
      <c r="A995" s="31"/>
      <c r="B995" s="31"/>
      <c r="C995" s="31"/>
      <c r="D995" s="32"/>
      <c r="E995" s="31"/>
      <c r="F995" s="31"/>
      <c r="G995" s="31" t="s">
        <v>10</v>
      </c>
      <c r="H995" s="2">
        <v>-6.09</v>
      </c>
      <c r="I995" s="2">
        <v>6.09</v>
      </c>
    </row>
    <row r="996" spans="1:9" x14ac:dyDescent="0.25">
      <c r="A996" s="31"/>
      <c r="B996" s="31"/>
      <c r="C996" s="31"/>
      <c r="D996" s="32"/>
      <c r="E996" s="31"/>
      <c r="F996" s="31"/>
      <c r="G996" s="31" t="s">
        <v>215</v>
      </c>
      <c r="H996" s="2">
        <v>6.09</v>
      </c>
      <c r="I996" s="2">
        <v>-6.09</v>
      </c>
    </row>
    <row r="997" spans="1:9" x14ac:dyDescent="0.25">
      <c r="A997" s="31"/>
      <c r="B997" s="31"/>
      <c r="C997" s="31"/>
      <c r="D997" s="32"/>
      <c r="E997" s="31"/>
      <c r="F997" s="31"/>
      <c r="G997" s="31" t="s">
        <v>10</v>
      </c>
      <c r="H997" s="2">
        <v>-27.4</v>
      </c>
      <c r="I997" s="2">
        <v>27.4</v>
      </c>
    </row>
    <row r="998" spans="1:9" ht="15.75" thickBot="1" x14ac:dyDescent="0.3">
      <c r="A998" s="31"/>
      <c r="B998" s="31"/>
      <c r="C998" s="31"/>
      <c r="D998" s="32"/>
      <c r="E998" s="31"/>
      <c r="F998" s="31"/>
      <c r="G998" s="31" t="s">
        <v>215</v>
      </c>
      <c r="H998" s="4">
        <v>27.4</v>
      </c>
      <c r="I998" s="4">
        <v>-27.4</v>
      </c>
    </row>
    <row r="999" spans="1:9" x14ac:dyDescent="0.25">
      <c r="A999" s="31" t="s">
        <v>44</v>
      </c>
      <c r="B999" s="31"/>
      <c r="C999" s="31"/>
      <c r="D999" s="32"/>
      <c r="E999" s="31"/>
      <c r="F999" s="31"/>
      <c r="G999" s="31"/>
      <c r="H999" s="2">
        <f>ROUND(SUM(H981:H998),5)</f>
        <v>-815.15</v>
      </c>
      <c r="I999" s="2">
        <f>ROUND(SUM(I981:I998),5)</f>
        <v>815.15</v>
      </c>
    </row>
    <row r="1000" spans="1:9" x14ac:dyDescent="0.25">
      <c r="A1000" s="1" t="s">
        <v>154</v>
      </c>
      <c r="B1000" s="1"/>
      <c r="C1000" s="1"/>
      <c r="D1000" s="29"/>
      <c r="E1000" s="1"/>
      <c r="F1000" s="1"/>
      <c r="G1000" s="1"/>
      <c r="H1000" s="30"/>
      <c r="I1000" s="30"/>
    </row>
    <row r="1001" spans="1:9" x14ac:dyDescent="0.25">
      <c r="A1001" s="28"/>
      <c r="B1001" s="1" t="s">
        <v>155</v>
      </c>
      <c r="C1001" s="1" t="s">
        <v>247</v>
      </c>
      <c r="D1001" s="29">
        <v>46105</v>
      </c>
      <c r="E1001" s="1" t="s">
        <v>213</v>
      </c>
      <c r="F1001" s="1"/>
      <c r="G1001" s="1" t="s">
        <v>128</v>
      </c>
      <c r="H1001" s="30"/>
      <c r="I1001" s="30">
        <v>-1077.49</v>
      </c>
    </row>
    <row r="1002" spans="1:9" x14ac:dyDescent="0.25">
      <c r="A1002" s="1" t="s">
        <v>154</v>
      </c>
      <c r="B1002" s="1"/>
      <c r="C1002" s="1"/>
      <c r="D1002" s="29"/>
      <c r="E1002" s="1"/>
      <c r="F1002" s="1"/>
      <c r="G1002" s="1"/>
      <c r="H1002" s="30"/>
      <c r="I1002" s="30"/>
    </row>
    <row r="1003" spans="1:9" x14ac:dyDescent="0.25">
      <c r="A1003" s="31"/>
      <c r="B1003" s="31"/>
      <c r="C1003" s="31"/>
      <c r="D1003" s="32"/>
      <c r="E1003" s="31"/>
      <c r="F1003" s="31"/>
      <c r="G1003" s="31" t="s">
        <v>15</v>
      </c>
      <c r="H1003" s="2">
        <v>-1040</v>
      </c>
      <c r="I1003" s="2">
        <v>1040</v>
      </c>
    </row>
    <row r="1004" spans="1:9" x14ac:dyDescent="0.25">
      <c r="A1004" s="31"/>
      <c r="B1004" s="31"/>
      <c r="C1004" s="31"/>
      <c r="D1004" s="32"/>
      <c r="E1004" s="31"/>
      <c r="F1004" s="31"/>
      <c r="G1004" s="31" t="s">
        <v>15</v>
      </c>
      <c r="H1004" s="2">
        <v>-126.75</v>
      </c>
      <c r="I1004" s="2">
        <v>126.75</v>
      </c>
    </row>
    <row r="1005" spans="1:9" x14ac:dyDescent="0.25">
      <c r="A1005" s="31"/>
      <c r="B1005" s="31"/>
      <c r="C1005" s="31"/>
      <c r="D1005" s="32"/>
      <c r="E1005" s="31"/>
      <c r="F1005" s="31"/>
      <c r="G1005" s="31" t="s">
        <v>22</v>
      </c>
      <c r="H1005" s="2">
        <v>-72.34</v>
      </c>
      <c r="I1005" s="2">
        <v>72.34</v>
      </c>
    </row>
    <row r="1006" spans="1:9" x14ac:dyDescent="0.25">
      <c r="A1006" s="31"/>
      <c r="B1006" s="31"/>
      <c r="C1006" s="31"/>
      <c r="D1006" s="32"/>
      <c r="E1006" s="31"/>
      <c r="F1006" s="31"/>
      <c r="G1006" s="31" t="s">
        <v>215</v>
      </c>
      <c r="H1006" s="2">
        <v>72.34</v>
      </c>
      <c r="I1006" s="2">
        <v>-72.34</v>
      </c>
    </row>
    <row r="1007" spans="1:9" x14ac:dyDescent="0.25">
      <c r="A1007" s="31"/>
      <c r="B1007" s="31"/>
      <c r="C1007" s="31"/>
      <c r="D1007" s="32"/>
      <c r="E1007" s="31"/>
      <c r="F1007" s="31"/>
      <c r="G1007" s="31" t="s">
        <v>215</v>
      </c>
      <c r="H1007" s="2">
        <v>72.34</v>
      </c>
      <c r="I1007" s="2">
        <v>-72.34</v>
      </c>
    </row>
    <row r="1008" spans="1:9" x14ac:dyDescent="0.25">
      <c r="A1008" s="31"/>
      <c r="B1008" s="31"/>
      <c r="C1008" s="31"/>
      <c r="D1008" s="32"/>
      <c r="E1008" s="31"/>
      <c r="F1008" s="31"/>
      <c r="G1008" s="31" t="s">
        <v>22</v>
      </c>
      <c r="H1008" s="2">
        <v>-16.920000000000002</v>
      </c>
      <c r="I1008" s="2">
        <v>16.920000000000002</v>
      </c>
    </row>
    <row r="1009" spans="1:9" x14ac:dyDescent="0.25">
      <c r="A1009" s="31"/>
      <c r="B1009" s="31"/>
      <c r="C1009" s="31"/>
      <c r="D1009" s="32"/>
      <c r="E1009" s="31"/>
      <c r="F1009" s="31"/>
      <c r="G1009" s="31" t="s">
        <v>215</v>
      </c>
      <c r="H1009" s="2">
        <v>16.920000000000002</v>
      </c>
      <c r="I1009" s="2">
        <v>-16.920000000000002</v>
      </c>
    </row>
    <row r="1010" spans="1:9" x14ac:dyDescent="0.25">
      <c r="A1010" s="31"/>
      <c r="B1010" s="31"/>
      <c r="C1010" s="31"/>
      <c r="D1010" s="32"/>
      <c r="E1010" s="31"/>
      <c r="F1010" s="31"/>
      <c r="G1010" s="31" t="s">
        <v>215</v>
      </c>
      <c r="H1010" s="2">
        <v>16.920000000000002</v>
      </c>
      <c r="I1010" s="2">
        <v>-16.920000000000002</v>
      </c>
    </row>
    <row r="1011" spans="1:9" x14ac:dyDescent="0.25">
      <c r="A1011" s="31"/>
      <c r="B1011" s="31"/>
      <c r="C1011" s="31"/>
      <c r="D1011" s="32"/>
      <c r="E1011" s="31"/>
      <c r="F1011" s="31"/>
      <c r="G1011" s="31" t="s">
        <v>10</v>
      </c>
      <c r="H1011" s="2">
        <v>-7</v>
      </c>
      <c r="I1011" s="2">
        <v>7</v>
      </c>
    </row>
    <row r="1012" spans="1:9" x14ac:dyDescent="0.25">
      <c r="A1012" s="31"/>
      <c r="B1012" s="31"/>
      <c r="C1012" s="31"/>
      <c r="D1012" s="32"/>
      <c r="E1012" s="31"/>
      <c r="F1012" s="31"/>
      <c r="G1012" s="31" t="s">
        <v>215</v>
      </c>
      <c r="H1012" s="2">
        <v>7</v>
      </c>
      <c r="I1012" s="2">
        <v>-7</v>
      </c>
    </row>
    <row r="1013" spans="1:9" x14ac:dyDescent="0.25">
      <c r="A1013" s="31"/>
      <c r="B1013" s="31"/>
      <c r="C1013" s="31"/>
      <c r="D1013" s="32"/>
      <c r="E1013" s="31"/>
      <c r="F1013" s="31"/>
      <c r="G1013" s="31" t="s">
        <v>10</v>
      </c>
      <c r="H1013" s="2">
        <v>-31.5</v>
      </c>
      <c r="I1013" s="2">
        <v>31.5</v>
      </c>
    </row>
    <row r="1014" spans="1:9" ht="15.75" thickBot="1" x14ac:dyDescent="0.3">
      <c r="A1014" s="31"/>
      <c r="B1014" s="31"/>
      <c r="C1014" s="31"/>
      <c r="D1014" s="32"/>
      <c r="E1014" s="31"/>
      <c r="F1014" s="31"/>
      <c r="G1014" s="31" t="s">
        <v>215</v>
      </c>
      <c r="H1014" s="4">
        <v>31.5</v>
      </c>
      <c r="I1014" s="4">
        <v>-31.5</v>
      </c>
    </row>
    <row r="1015" spans="1:9" x14ac:dyDescent="0.25">
      <c r="A1015" s="31" t="s">
        <v>44</v>
      </c>
      <c r="B1015" s="31"/>
      <c r="C1015" s="31"/>
      <c r="D1015" s="32"/>
      <c r="E1015" s="31"/>
      <c r="F1015" s="31"/>
      <c r="G1015" s="31"/>
      <c r="H1015" s="2">
        <f>ROUND(SUM(H1002:H1014),5)</f>
        <v>-1077.49</v>
      </c>
      <c r="I1015" s="2">
        <f>ROUND(SUM(I1002:I1014),5)</f>
        <v>1077.49</v>
      </c>
    </row>
    <row r="1016" spans="1:9" x14ac:dyDescent="0.25">
      <c r="A1016" s="1" t="s">
        <v>154</v>
      </c>
      <c r="B1016" s="1"/>
      <c r="C1016" s="1"/>
      <c r="D1016" s="29"/>
      <c r="E1016" s="1"/>
      <c r="F1016" s="1"/>
      <c r="G1016" s="1"/>
      <c r="H1016" s="30"/>
      <c r="I1016" s="30"/>
    </row>
    <row r="1017" spans="1:9" x14ac:dyDescent="0.25">
      <c r="A1017" s="28"/>
      <c r="B1017" s="1" t="s">
        <v>155</v>
      </c>
      <c r="C1017" s="1" t="s">
        <v>257</v>
      </c>
      <c r="D1017" s="29">
        <v>46105</v>
      </c>
      <c r="E1017" s="1" t="s">
        <v>262</v>
      </c>
      <c r="F1017" s="1"/>
      <c r="G1017" s="1" t="s">
        <v>128</v>
      </c>
      <c r="H1017" s="30"/>
      <c r="I1017" s="30">
        <v>-96.04</v>
      </c>
    </row>
    <row r="1018" spans="1:9" x14ac:dyDescent="0.25">
      <c r="A1018" s="1" t="s">
        <v>154</v>
      </c>
      <c r="B1018" s="1"/>
      <c r="C1018" s="1"/>
      <c r="D1018" s="29"/>
      <c r="E1018" s="1"/>
      <c r="F1018" s="1"/>
      <c r="G1018" s="1"/>
      <c r="H1018" s="30"/>
      <c r="I1018" s="30"/>
    </row>
    <row r="1019" spans="1:9" x14ac:dyDescent="0.25">
      <c r="A1019" s="31"/>
      <c r="B1019" s="31"/>
      <c r="C1019" s="31"/>
      <c r="D1019" s="32"/>
      <c r="E1019" s="31"/>
      <c r="F1019" s="31"/>
      <c r="G1019" s="31" t="s">
        <v>16</v>
      </c>
      <c r="H1019" s="2">
        <v>-104</v>
      </c>
      <c r="I1019" s="2">
        <v>104</v>
      </c>
    </row>
    <row r="1020" spans="1:9" x14ac:dyDescent="0.25">
      <c r="A1020" s="31"/>
      <c r="B1020" s="31"/>
      <c r="C1020" s="31"/>
      <c r="D1020" s="32"/>
      <c r="E1020" s="31"/>
      <c r="F1020" s="31"/>
      <c r="G1020" s="31" t="s">
        <v>22</v>
      </c>
      <c r="H1020" s="2">
        <v>-6.45</v>
      </c>
      <c r="I1020" s="2">
        <v>6.45</v>
      </c>
    </row>
    <row r="1021" spans="1:9" x14ac:dyDescent="0.25">
      <c r="A1021" s="31"/>
      <c r="B1021" s="31"/>
      <c r="C1021" s="31"/>
      <c r="D1021" s="32"/>
      <c r="E1021" s="31"/>
      <c r="F1021" s="31"/>
      <c r="G1021" s="31" t="s">
        <v>215</v>
      </c>
      <c r="H1021" s="2">
        <v>6.45</v>
      </c>
      <c r="I1021" s="2">
        <v>-6.45</v>
      </c>
    </row>
    <row r="1022" spans="1:9" x14ac:dyDescent="0.25">
      <c r="A1022" s="31"/>
      <c r="B1022" s="31"/>
      <c r="C1022" s="31"/>
      <c r="D1022" s="32"/>
      <c r="E1022" s="31"/>
      <c r="F1022" s="31"/>
      <c r="G1022" s="31" t="s">
        <v>215</v>
      </c>
      <c r="H1022" s="2">
        <v>6.45</v>
      </c>
      <c r="I1022" s="2">
        <v>-6.45</v>
      </c>
    </row>
    <row r="1023" spans="1:9" x14ac:dyDescent="0.25">
      <c r="A1023" s="31"/>
      <c r="B1023" s="31"/>
      <c r="C1023" s="31"/>
      <c r="D1023" s="32"/>
      <c r="E1023" s="31"/>
      <c r="F1023" s="31"/>
      <c r="G1023" s="31" t="s">
        <v>22</v>
      </c>
      <c r="H1023" s="2">
        <v>-1.51</v>
      </c>
      <c r="I1023" s="2">
        <v>1.51</v>
      </c>
    </row>
    <row r="1024" spans="1:9" x14ac:dyDescent="0.25">
      <c r="A1024" s="31"/>
      <c r="B1024" s="31"/>
      <c r="C1024" s="31"/>
      <c r="D1024" s="32"/>
      <c r="E1024" s="31"/>
      <c r="F1024" s="31"/>
      <c r="G1024" s="31" t="s">
        <v>215</v>
      </c>
      <c r="H1024" s="2">
        <v>1.51</v>
      </c>
      <c r="I1024" s="2">
        <v>-1.51</v>
      </c>
    </row>
    <row r="1025" spans="1:9" x14ac:dyDescent="0.25">
      <c r="A1025" s="31"/>
      <c r="B1025" s="31"/>
      <c r="C1025" s="31"/>
      <c r="D1025" s="32"/>
      <c r="E1025" s="31"/>
      <c r="F1025" s="31"/>
      <c r="G1025" s="31" t="s">
        <v>215</v>
      </c>
      <c r="H1025" s="2">
        <v>1.51</v>
      </c>
      <c r="I1025" s="2">
        <v>-1.51</v>
      </c>
    </row>
    <row r="1026" spans="1:9" x14ac:dyDescent="0.25">
      <c r="A1026" s="31"/>
      <c r="B1026" s="31"/>
      <c r="C1026" s="31"/>
      <c r="D1026" s="32"/>
      <c r="E1026" s="31"/>
      <c r="F1026" s="31"/>
      <c r="G1026" s="31" t="s">
        <v>10</v>
      </c>
      <c r="H1026" s="2">
        <v>-0.62</v>
      </c>
      <c r="I1026" s="2">
        <v>0.62</v>
      </c>
    </row>
    <row r="1027" spans="1:9" x14ac:dyDescent="0.25">
      <c r="A1027" s="31"/>
      <c r="B1027" s="31"/>
      <c r="C1027" s="31"/>
      <c r="D1027" s="32"/>
      <c r="E1027" s="31"/>
      <c r="F1027" s="31"/>
      <c r="G1027" s="31" t="s">
        <v>215</v>
      </c>
      <c r="H1027" s="2">
        <v>0.62</v>
      </c>
      <c r="I1027" s="2">
        <v>-0.62</v>
      </c>
    </row>
    <row r="1028" spans="1:9" x14ac:dyDescent="0.25">
      <c r="A1028" s="31"/>
      <c r="B1028" s="31"/>
      <c r="C1028" s="31"/>
      <c r="D1028" s="32"/>
      <c r="E1028" s="31"/>
      <c r="F1028" s="31"/>
      <c r="G1028" s="31" t="s">
        <v>10</v>
      </c>
      <c r="H1028" s="2">
        <v>-2.81</v>
      </c>
      <c r="I1028" s="2">
        <v>2.81</v>
      </c>
    </row>
    <row r="1029" spans="1:9" ht="15.75" thickBot="1" x14ac:dyDescent="0.3">
      <c r="A1029" s="31"/>
      <c r="B1029" s="31"/>
      <c r="C1029" s="31"/>
      <c r="D1029" s="32"/>
      <c r="E1029" s="31"/>
      <c r="F1029" s="31"/>
      <c r="G1029" s="31" t="s">
        <v>215</v>
      </c>
      <c r="H1029" s="4">
        <v>2.81</v>
      </c>
      <c r="I1029" s="4">
        <v>-2.81</v>
      </c>
    </row>
    <row r="1030" spans="1:9" x14ac:dyDescent="0.25">
      <c r="A1030" s="31" t="s">
        <v>44</v>
      </c>
      <c r="B1030" s="31"/>
      <c r="C1030" s="31"/>
      <c r="D1030" s="32"/>
      <c r="E1030" s="31"/>
      <c r="F1030" s="31"/>
      <c r="G1030" s="31"/>
      <c r="H1030" s="2">
        <f>ROUND(SUM(H1018:H1029),5)</f>
        <v>-96.04</v>
      </c>
      <c r="I1030" s="2">
        <f>ROUND(SUM(I1018:I1029),5)</f>
        <v>96.04</v>
      </c>
    </row>
    <row r="1031" spans="1:9" x14ac:dyDescent="0.25">
      <c r="A1031" s="1" t="s">
        <v>154</v>
      </c>
      <c r="B1031" s="1"/>
      <c r="C1031" s="1"/>
      <c r="D1031" s="29"/>
      <c r="E1031" s="1"/>
      <c r="F1031" s="1"/>
      <c r="G1031" s="1"/>
      <c r="H1031" s="30"/>
      <c r="I1031" s="30"/>
    </row>
    <row r="1032" spans="1:9" x14ac:dyDescent="0.25">
      <c r="A1032" s="28"/>
      <c r="B1032" s="1" t="s">
        <v>155</v>
      </c>
      <c r="C1032" s="1" t="s">
        <v>258</v>
      </c>
      <c r="D1032" s="29">
        <v>46105</v>
      </c>
      <c r="E1032" s="1" t="s">
        <v>214</v>
      </c>
      <c r="F1032" s="1"/>
      <c r="G1032" s="1" t="s">
        <v>128</v>
      </c>
      <c r="H1032" s="30"/>
      <c r="I1032" s="30">
        <v>-982.47</v>
      </c>
    </row>
    <row r="1033" spans="1:9" x14ac:dyDescent="0.25">
      <c r="A1033" s="1" t="s">
        <v>154</v>
      </c>
      <c r="B1033" s="1"/>
      <c r="C1033" s="1"/>
      <c r="D1033" s="29"/>
      <c r="E1033" s="1"/>
      <c r="F1033" s="1"/>
      <c r="G1033" s="1"/>
      <c r="H1033" s="30"/>
      <c r="I1033" s="30"/>
    </row>
    <row r="1034" spans="1:9" x14ac:dyDescent="0.25">
      <c r="A1034" s="31"/>
      <c r="B1034" s="31"/>
      <c r="C1034" s="31"/>
      <c r="D1034" s="32"/>
      <c r="E1034" s="31"/>
      <c r="F1034" s="31"/>
      <c r="G1034" s="31" t="s">
        <v>12</v>
      </c>
      <c r="H1034" s="2">
        <v>-825.5</v>
      </c>
      <c r="I1034" s="2">
        <v>825.5</v>
      </c>
    </row>
    <row r="1035" spans="1:9" x14ac:dyDescent="0.25">
      <c r="A1035" s="31"/>
      <c r="B1035" s="31"/>
      <c r="C1035" s="31"/>
      <c r="D1035" s="32"/>
      <c r="E1035" s="31"/>
      <c r="F1035" s="31"/>
      <c r="G1035" s="31" t="s">
        <v>20</v>
      </c>
      <c r="H1035" s="2">
        <v>-292.5</v>
      </c>
      <c r="I1035" s="2">
        <v>292.5</v>
      </c>
    </row>
    <row r="1036" spans="1:9" x14ac:dyDescent="0.25">
      <c r="A1036" s="31"/>
      <c r="B1036" s="31"/>
      <c r="C1036" s="31"/>
      <c r="D1036" s="32"/>
      <c r="E1036" s="31"/>
      <c r="F1036" s="31"/>
      <c r="G1036" s="31" t="s">
        <v>215</v>
      </c>
      <c r="H1036" s="2">
        <v>50</v>
      </c>
      <c r="I1036" s="2">
        <v>-50</v>
      </c>
    </row>
    <row r="1037" spans="1:9" x14ac:dyDescent="0.25">
      <c r="A1037" s="31"/>
      <c r="B1037" s="31"/>
      <c r="C1037" s="31"/>
      <c r="D1037" s="32"/>
      <c r="E1037" s="31"/>
      <c r="F1037" s="31"/>
      <c r="G1037" s="31" t="s">
        <v>22</v>
      </c>
      <c r="H1037" s="2">
        <v>-69.319999999999993</v>
      </c>
      <c r="I1037" s="2">
        <v>69.319999999999993</v>
      </c>
    </row>
    <row r="1038" spans="1:9" x14ac:dyDescent="0.25">
      <c r="A1038" s="31"/>
      <c r="B1038" s="31"/>
      <c r="C1038" s="31"/>
      <c r="D1038" s="32"/>
      <c r="E1038" s="31"/>
      <c r="F1038" s="31"/>
      <c r="G1038" s="31" t="s">
        <v>215</v>
      </c>
      <c r="H1038" s="2">
        <v>69.319999999999993</v>
      </c>
      <c r="I1038" s="2">
        <v>-69.319999999999993</v>
      </c>
    </row>
    <row r="1039" spans="1:9" x14ac:dyDescent="0.25">
      <c r="A1039" s="31"/>
      <c r="B1039" s="31"/>
      <c r="C1039" s="31"/>
      <c r="D1039" s="32"/>
      <c r="E1039" s="31"/>
      <c r="F1039" s="31"/>
      <c r="G1039" s="31" t="s">
        <v>215</v>
      </c>
      <c r="H1039" s="2">
        <v>69.319999999999993</v>
      </c>
      <c r="I1039" s="2">
        <v>-69.319999999999993</v>
      </c>
    </row>
    <row r="1040" spans="1:9" x14ac:dyDescent="0.25">
      <c r="A1040" s="31"/>
      <c r="B1040" s="31"/>
      <c r="C1040" s="31"/>
      <c r="D1040" s="32"/>
      <c r="E1040" s="31"/>
      <c r="F1040" s="31"/>
      <c r="G1040" s="31" t="s">
        <v>22</v>
      </c>
      <c r="H1040" s="2">
        <v>-16.21</v>
      </c>
      <c r="I1040" s="2">
        <v>16.21</v>
      </c>
    </row>
    <row r="1041" spans="1:9" x14ac:dyDescent="0.25">
      <c r="A1041" s="31"/>
      <c r="B1041" s="31"/>
      <c r="C1041" s="31"/>
      <c r="D1041" s="32"/>
      <c r="E1041" s="31"/>
      <c r="F1041" s="31"/>
      <c r="G1041" s="31" t="s">
        <v>215</v>
      </c>
      <c r="H1041" s="2">
        <v>16.21</v>
      </c>
      <c r="I1041" s="2">
        <v>-16.21</v>
      </c>
    </row>
    <row r="1042" spans="1:9" x14ac:dyDescent="0.25">
      <c r="A1042" s="31"/>
      <c r="B1042" s="31"/>
      <c r="C1042" s="31"/>
      <c r="D1042" s="32"/>
      <c r="E1042" s="31"/>
      <c r="F1042" s="31"/>
      <c r="G1042" s="31" t="s">
        <v>215</v>
      </c>
      <c r="H1042" s="2">
        <v>16.21</v>
      </c>
      <c r="I1042" s="2">
        <v>-16.21</v>
      </c>
    </row>
    <row r="1043" spans="1:9" x14ac:dyDescent="0.25">
      <c r="A1043" s="31"/>
      <c r="B1043" s="31"/>
      <c r="C1043" s="31"/>
      <c r="D1043" s="32"/>
      <c r="E1043" s="31"/>
      <c r="F1043" s="31"/>
      <c r="G1043" s="31" t="s">
        <v>10</v>
      </c>
      <c r="H1043" s="2">
        <v>-6.71</v>
      </c>
      <c r="I1043" s="2">
        <v>6.71</v>
      </c>
    </row>
    <row r="1044" spans="1:9" x14ac:dyDescent="0.25">
      <c r="A1044" s="31"/>
      <c r="B1044" s="31"/>
      <c r="C1044" s="31"/>
      <c r="D1044" s="32"/>
      <c r="E1044" s="31"/>
      <c r="F1044" s="31"/>
      <c r="G1044" s="31" t="s">
        <v>215</v>
      </c>
      <c r="H1044" s="2">
        <v>6.71</v>
      </c>
      <c r="I1044" s="2">
        <v>-6.71</v>
      </c>
    </row>
    <row r="1045" spans="1:9" x14ac:dyDescent="0.25">
      <c r="A1045" s="31"/>
      <c r="B1045" s="31"/>
      <c r="C1045" s="31"/>
      <c r="D1045" s="32"/>
      <c r="E1045" s="31"/>
      <c r="F1045" s="31"/>
      <c r="G1045" s="31" t="s">
        <v>10</v>
      </c>
      <c r="H1045" s="2">
        <v>-30.18</v>
      </c>
      <c r="I1045" s="2">
        <v>30.18</v>
      </c>
    </row>
    <row r="1046" spans="1:9" ht="15.75" thickBot="1" x14ac:dyDescent="0.3">
      <c r="A1046" s="31"/>
      <c r="B1046" s="31"/>
      <c r="C1046" s="31"/>
      <c r="D1046" s="32"/>
      <c r="E1046" s="31"/>
      <c r="F1046" s="31"/>
      <c r="G1046" s="31" t="s">
        <v>215</v>
      </c>
      <c r="H1046" s="4">
        <v>30.18</v>
      </c>
      <c r="I1046" s="4">
        <v>-30.18</v>
      </c>
    </row>
    <row r="1047" spans="1:9" x14ac:dyDescent="0.25">
      <c r="A1047" s="31" t="s">
        <v>44</v>
      </c>
      <c r="B1047" s="31"/>
      <c r="C1047" s="31"/>
      <c r="D1047" s="32"/>
      <c r="E1047" s="31"/>
      <c r="F1047" s="31"/>
      <c r="G1047" s="31"/>
      <c r="H1047" s="2">
        <f>ROUND(SUM(H1033:H1046),5)</f>
        <v>-982.47</v>
      </c>
      <c r="I1047" s="2">
        <f>ROUND(SUM(I1033:I1046),5)</f>
        <v>982.47</v>
      </c>
    </row>
    <row r="1048" spans="1:9" x14ac:dyDescent="0.25">
      <c r="A1048" s="1" t="s">
        <v>154</v>
      </c>
      <c r="B1048" s="1"/>
      <c r="C1048" s="1"/>
      <c r="D1048" s="29"/>
      <c r="E1048" s="1"/>
      <c r="F1048" s="1"/>
      <c r="G1048" s="1"/>
      <c r="H1048" s="30"/>
      <c r="I1048" s="30"/>
    </row>
    <row r="1049" spans="1:9" x14ac:dyDescent="0.25">
      <c r="A1049" s="28"/>
      <c r="B1049" s="1" t="s">
        <v>155</v>
      </c>
      <c r="C1049" s="1" t="s">
        <v>259</v>
      </c>
      <c r="D1049" s="29">
        <v>46105</v>
      </c>
      <c r="E1049" s="1" t="s">
        <v>248</v>
      </c>
      <c r="F1049" s="1"/>
      <c r="G1049" s="1" t="s">
        <v>128</v>
      </c>
      <c r="H1049" s="30"/>
      <c r="I1049" s="30">
        <v>-1013.48</v>
      </c>
    </row>
    <row r="1050" spans="1:9" x14ac:dyDescent="0.25">
      <c r="A1050" s="1" t="s">
        <v>154</v>
      </c>
      <c r="B1050" s="1"/>
      <c r="C1050" s="1"/>
      <c r="D1050" s="29"/>
      <c r="E1050" s="1"/>
      <c r="F1050" s="1"/>
      <c r="G1050" s="1"/>
      <c r="H1050" s="30"/>
      <c r="I1050" s="30"/>
    </row>
    <row r="1051" spans="1:9" x14ac:dyDescent="0.25">
      <c r="A1051" s="31"/>
      <c r="B1051" s="31"/>
      <c r="C1051" s="31"/>
      <c r="D1051" s="32"/>
      <c r="E1051" s="31"/>
      <c r="F1051" s="31"/>
      <c r="G1051" s="31" t="s">
        <v>15</v>
      </c>
      <c r="H1051" s="2">
        <v>-1040</v>
      </c>
      <c r="I1051" s="2">
        <v>1040</v>
      </c>
    </row>
    <row r="1052" spans="1:9" x14ac:dyDescent="0.25">
      <c r="A1052" s="31"/>
      <c r="B1052" s="31"/>
      <c r="C1052" s="31"/>
      <c r="D1052" s="32"/>
      <c r="E1052" s="31"/>
      <c r="F1052" s="31"/>
      <c r="G1052" s="31" t="s">
        <v>15</v>
      </c>
      <c r="H1052" s="2">
        <v>-117</v>
      </c>
      <c r="I1052" s="2">
        <v>117</v>
      </c>
    </row>
    <row r="1053" spans="1:9" x14ac:dyDescent="0.25">
      <c r="A1053" s="31"/>
      <c r="B1053" s="31"/>
      <c r="C1053" s="31"/>
      <c r="D1053" s="32"/>
      <c r="E1053" s="31"/>
      <c r="F1053" s="31"/>
      <c r="G1053" s="31" t="s">
        <v>215</v>
      </c>
      <c r="H1053" s="2">
        <v>55</v>
      </c>
      <c r="I1053" s="2">
        <v>-55</v>
      </c>
    </row>
    <row r="1054" spans="1:9" x14ac:dyDescent="0.25">
      <c r="A1054" s="31"/>
      <c r="B1054" s="31"/>
      <c r="C1054" s="31"/>
      <c r="D1054" s="32"/>
      <c r="E1054" s="31"/>
      <c r="F1054" s="31"/>
      <c r="G1054" s="31" t="s">
        <v>22</v>
      </c>
      <c r="H1054" s="2">
        <v>-71.739999999999995</v>
      </c>
      <c r="I1054" s="2">
        <v>71.739999999999995</v>
      </c>
    </row>
    <row r="1055" spans="1:9" x14ac:dyDescent="0.25">
      <c r="A1055" s="31"/>
      <c r="B1055" s="31"/>
      <c r="C1055" s="31"/>
      <c r="D1055" s="32"/>
      <c r="E1055" s="31"/>
      <c r="F1055" s="31"/>
      <c r="G1055" s="31" t="s">
        <v>215</v>
      </c>
      <c r="H1055" s="2">
        <v>71.739999999999995</v>
      </c>
      <c r="I1055" s="2">
        <v>-71.739999999999995</v>
      </c>
    </row>
    <row r="1056" spans="1:9" x14ac:dyDescent="0.25">
      <c r="A1056" s="31"/>
      <c r="B1056" s="31"/>
      <c r="C1056" s="31"/>
      <c r="D1056" s="32"/>
      <c r="E1056" s="31"/>
      <c r="F1056" s="31"/>
      <c r="G1056" s="31" t="s">
        <v>215</v>
      </c>
      <c r="H1056" s="2">
        <v>71.739999999999995</v>
      </c>
      <c r="I1056" s="2">
        <v>-71.739999999999995</v>
      </c>
    </row>
    <row r="1057" spans="1:9" x14ac:dyDescent="0.25">
      <c r="A1057" s="31"/>
      <c r="B1057" s="31"/>
      <c r="C1057" s="31"/>
      <c r="D1057" s="32"/>
      <c r="E1057" s="31"/>
      <c r="F1057" s="31"/>
      <c r="G1057" s="31" t="s">
        <v>22</v>
      </c>
      <c r="H1057" s="2">
        <v>-16.78</v>
      </c>
      <c r="I1057" s="2">
        <v>16.78</v>
      </c>
    </row>
    <row r="1058" spans="1:9" x14ac:dyDescent="0.25">
      <c r="A1058" s="31"/>
      <c r="B1058" s="31"/>
      <c r="C1058" s="31"/>
      <c r="D1058" s="32"/>
      <c r="E1058" s="31"/>
      <c r="F1058" s="31"/>
      <c r="G1058" s="31" t="s">
        <v>215</v>
      </c>
      <c r="H1058" s="2">
        <v>16.78</v>
      </c>
      <c r="I1058" s="2">
        <v>-16.78</v>
      </c>
    </row>
    <row r="1059" spans="1:9" x14ac:dyDescent="0.25">
      <c r="A1059" s="31"/>
      <c r="B1059" s="31"/>
      <c r="C1059" s="31"/>
      <c r="D1059" s="32"/>
      <c r="E1059" s="31"/>
      <c r="F1059" s="31"/>
      <c r="G1059" s="31" t="s">
        <v>215</v>
      </c>
      <c r="H1059" s="2">
        <v>16.78</v>
      </c>
      <c r="I1059" s="2">
        <v>-16.78</v>
      </c>
    </row>
    <row r="1060" spans="1:9" x14ac:dyDescent="0.25">
      <c r="A1060" s="31"/>
      <c r="B1060" s="31"/>
      <c r="C1060" s="31"/>
      <c r="D1060" s="32"/>
      <c r="E1060" s="31"/>
      <c r="F1060" s="31"/>
      <c r="G1060" s="31" t="s">
        <v>10</v>
      </c>
      <c r="H1060" s="2">
        <v>-6.94</v>
      </c>
      <c r="I1060" s="2">
        <v>6.94</v>
      </c>
    </row>
    <row r="1061" spans="1:9" x14ac:dyDescent="0.25">
      <c r="A1061" s="31"/>
      <c r="B1061" s="31"/>
      <c r="C1061" s="31"/>
      <c r="D1061" s="32"/>
      <c r="E1061" s="31"/>
      <c r="F1061" s="31"/>
      <c r="G1061" s="31" t="s">
        <v>215</v>
      </c>
      <c r="H1061" s="2">
        <v>6.94</v>
      </c>
      <c r="I1061" s="2">
        <v>-6.94</v>
      </c>
    </row>
    <row r="1062" spans="1:9" x14ac:dyDescent="0.25">
      <c r="A1062" s="31"/>
      <c r="B1062" s="31"/>
      <c r="C1062" s="31"/>
      <c r="D1062" s="32"/>
      <c r="E1062" s="31"/>
      <c r="F1062" s="31"/>
      <c r="G1062" s="31" t="s">
        <v>10</v>
      </c>
      <c r="H1062" s="2">
        <v>-31.24</v>
      </c>
      <c r="I1062" s="2">
        <v>31.24</v>
      </c>
    </row>
    <row r="1063" spans="1:9" ht="15.75" thickBot="1" x14ac:dyDescent="0.3">
      <c r="A1063" s="31"/>
      <c r="B1063" s="31"/>
      <c r="C1063" s="31"/>
      <c r="D1063" s="32"/>
      <c r="E1063" s="31"/>
      <c r="F1063" s="31"/>
      <c r="G1063" s="31" t="s">
        <v>215</v>
      </c>
      <c r="H1063" s="4">
        <v>31.24</v>
      </c>
      <c r="I1063" s="4">
        <v>-31.24</v>
      </c>
    </row>
    <row r="1064" spans="1:9" x14ac:dyDescent="0.25">
      <c r="A1064" s="31" t="s">
        <v>44</v>
      </c>
      <c r="B1064" s="31"/>
      <c r="C1064" s="31"/>
      <c r="D1064" s="32"/>
      <c r="E1064" s="31"/>
      <c r="F1064" s="31"/>
      <c r="G1064" s="31"/>
      <c r="H1064" s="2">
        <f>ROUND(SUM(H1050:H1063),5)</f>
        <v>-1013.48</v>
      </c>
      <c r="I1064" s="2">
        <f>ROUND(SUM(I1050:I1063),5)</f>
        <v>1013.48</v>
      </c>
    </row>
    <row r="1065" spans="1:9" x14ac:dyDescent="0.25">
      <c r="A1065" s="1" t="s">
        <v>154</v>
      </c>
      <c r="B1065" s="1"/>
      <c r="C1065" s="1"/>
      <c r="D1065" s="29"/>
      <c r="E1065" s="1"/>
      <c r="F1065" s="1"/>
      <c r="G1065" s="1"/>
      <c r="H1065" s="30"/>
      <c r="I1065" s="30"/>
    </row>
    <row r="1066" spans="1:9" x14ac:dyDescent="0.25">
      <c r="A1066" s="28"/>
      <c r="B1066" s="1" t="s">
        <v>155</v>
      </c>
      <c r="C1066" s="1" t="s">
        <v>260</v>
      </c>
      <c r="D1066" s="29">
        <v>46105</v>
      </c>
      <c r="E1066" s="1" t="s">
        <v>249</v>
      </c>
      <c r="F1066" s="1"/>
      <c r="G1066" s="1" t="s">
        <v>128</v>
      </c>
      <c r="H1066" s="30"/>
      <c r="I1066" s="30">
        <v>-1501.01</v>
      </c>
    </row>
    <row r="1067" spans="1:9" x14ac:dyDescent="0.25">
      <c r="A1067" s="1" t="s">
        <v>154</v>
      </c>
      <c r="B1067" s="1"/>
      <c r="C1067" s="1"/>
      <c r="D1067" s="29"/>
      <c r="E1067" s="1"/>
      <c r="F1067" s="1"/>
      <c r="G1067" s="1"/>
      <c r="H1067" s="30"/>
      <c r="I1067" s="30"/>
    </row>
    <row r="1068" spans="1:9" x14ac:dyDescent="0.25">
      <c r="A1068" s="31"/>
      <c r="B1068" s="31"/>
      <c r="C1068" s="31"/>
      <c r="D1068" s="32"/>
      <c r="E1068" s="31"/>
      <c r="F1068" s="31"/>
      <c r="G1068" s="31" t="s">
        <v>11</v>
      </c>
      <c r="H1068" s="2">
        <v>-1861.92</v>
      </c>
      <c r="I1068" s="2">
        <v>1861.92</v>
      </c>
    </row>
    <row r="1069" spans="1:9" x14ac:dyDescent="0.25">
      <c r="A1069" s="31"/>
      <c r="B1069" s="31"/>
      <c r="C1069" s="31"/>
      <c r="D1069" s="32"/>
      <c r="E1069" s="31"/>
      <c r="F1069" s="31"/>
      <c r="G1069" s="31" t="s">
        <v>216</v>
      </c>
      <c r="H1069" s="2">
        <v>148.94999999999999</v>
      </c>
      <c r="I1069" s="2">
        <v>-148.94999999999999</v>
      </c>
    </row>
    <row r="1070" spans="1:9" x14ac:dyDescent="0.25">
      <c r="A1070" s="31"/>
      <c r="B1070" s="31"/>
      <c r="C1070" s="31"/>
      <c r="D1070" s="32"/>
      <c r="E1070" s="31"/>
      <c r="F1070" s="31"/>
      <c r="G1070" s="31" t="s">
        <v>13</v>
      </c>
      <c r="H1070" s="2">
        <v>-120.65</v>
      </c>
      <c r="I1070" s="2">
        <v>120.65</v>
      </c>
    </row>
    <row r="1071" spans="1:9" x14ac:dyDescent="0.25">
      <c r="A1071" s="31"/>
      <c r="B1071" s="31"/>
      <c r="C1071" s="31"/>
      <c r="D1071" s="32"/>
      <c r="E1071" s="31"/>
      <c r="F1071" s="31"/>
      <c r="G1071" s="31" t="s">
        <v>217</v>
      </c>
      <c r="H1071" s="2">
        <v>120.65</v>
      </c>
      <c r="I1071" s="2">
        <v>-120.65</v>
      </c>
    </row>
    <row r="1072" spans="1:9" x14ac:dyDescent="0.25">
      <c r="A1072" s="31"/>
      <c r="B1072" s="31"/>
      <c r="C1072" s="31"/>
      <c r="D1072" s="32"/>
      <c r="E1072" s="31"/>
      <c r="F1072" s="31"/>
      <c r="G1072" s="31" t="s">
        <v>19</v>
      </c>
      <c r="H1072" s="2">
        <v>5</v>
      </c>
      <c r="I1072" s="2">
        <v>-5</v>
      </c>
    </row>
    <row r="1073" spans="1:9" x14ac:dyDescent="0.25">
      <c r="A1073" s="31"/>
      <c r="B1073" s="31"/>
      <c r="C1073" s="31"/>
      <c r="D1073" s="32"/>
      <c r="E1073" s="31"/>
      <c r="F1073" s="31"/>
      <c r="G1073" s="31" t="s">
        <v>19</v>
      </c>
      <c r="H1073" s="2">
        <v>17.53</v>
      </c>
      <c r="I1073" s="2">
        <v>-17.53</v>
      </c>
    </row>
    <row r="1074" spans="1:9" x14ac:dyDescent="0.25">
      <c r="A1074" s="31"/>
      <c r="B1074" s="31"/>
      <c r="C1074" s="31"/>
      <c r="D1074" s="32"/>
      <c r="E1074" s="31"/>
      <c r="F1074" s="31"/>
      <c r="G1074" s="31" t="s">
        <v>215</v>
      </c>
      <c r="H1074" s="2">
        <v>47</v>
      </c>
      <c r="I1074" s="2">
        <v>-47</v>
      </c>
    </row>
    <row r="1075" spans="1:9" x14ac:dyDescent="0.25">
      <c r="A1075" s="31"/>
      <c r="B1075" s="31"/>
      <c r="C1075" s="31"/>
      <c r="D1075" s="32"/>
      <c r="E1075" s="31"/>
      <c r="F1075" s="31"/>
      <c r="G1075" s="31" t="s">
        <v>22</v>
      </c>
      <c r="H1075" s="2">
        <v>-115.43</v>
      </c>
      <c r="I1075" s="2">
        <v>115.43</v>
      </c>
    </row>
    <row r="1076" spans="1:9" x14ac:dyDescent="0.25">
      <c r="A1076" s="31"/>
      <c r="B1076" s="31"/>
      <c r="C1076" s="31"/>
      <c r="D1076" s="32"/>
      <c r="E1076" s="31"/>
      <c r="F1076" s="31"/>
      <c r="G1076" s="31" t="s">
        <v>215</v>
      </c>
      <c r="H1076" s="2">
        <v>115.43</v>
      </c>
      <c r="I1076" s="2">
        <v>-115.43</v>
      </c>
    </row>
    <row r="1077" spans="1:9" x14ac:dyDescent="0.25">
      <c r="A1077" s="31"/>
      <c r="B1077" s="31"/>
      <c r="C1077" s="31"/>
      <c r="D1077" s="32"/>
      <c r="E1077" s="31"/>
      <c r="F1077" s="31"/>
      <c r="G1077" s="31" t="s">
        <v>215</v>
      </c>
      <c r="H1077" s="2">
        <v>115.43</v>
      </c>
      <c r="I1077" s="2">
        <v>-115.43</v>
      </c>
    </row>
    <row r="1078" spans="1:9" x14ac:dyDescent="0.25">
      <c r="A1078" s="31"/>
      <c r="B1078" s="31"/>
      <c r="C1078" s="31"/>
      <c r="D1078" s="32"/>
      <c r="E1078" s="31"/>
      <c r="F1078" s="31"/>
      <c r="G1078" s="31" t="s">
        <v>22</v>
      </c>
      <c r="H1078" s="2">
        <v>-27</v>
      </c>
      <c r="I1078" s="2">
        <v>27</v>
      </c>
    </row>
    <row r="1079" spans="1:9" x14ac:dyDescent="0.25">
      <c r="A1079" s="31"/>
      <c r="B1079" s="31"/>
      <c r="C1079" s="31"/>
      <c r="D1079" s="32"/>
      <c r="E1079" s="31"/>
      <c r="F1079" s="31"/>
      <c r="G1079" s="31" t="s">
        <v>215</v>
      </c>
      <c r="H1079" s="2">
        <v>27</v>
      </c>
      <c r="I1079" s="2">
        <v>-27</v>
      </c>
    </row>
    <row r="1080" spans="1:9" ht="15.75" thickBot="1" x14ac:dyDescent="0.3">
      <c r="A1080" s="31"/>
      <c r="B1080" s="31"/>
      <c r="C1080" s="31"/>
      <c r="D1080" s="32"/>
      <c r="E1080" s="31"/>
      <c r="F1080" s="31"/>
      <c r="G1080" s="31" t="s">
        <v>215</v>
      </c>
      <c r="H1080" s="4">
        <v>27</v>
      </c>
      <c r="I1080" s="4">
        <v>-27</v>
      </c>
    </row>
    <row r="1081" spans="1:9" x14ac:dyDescent="0.25">
      <c r="A1081" s="31" t="s">
        <v>44</v>
      </c>
      <c r="B1081" s="31"/>
      <c r="C1081" s="31"/>
      <c r="D1081" s="32"/>
      <c r="E1081" s="31"/>
      <c r="F1081" s="31"/>
      <c r="G1081" s="31"/>
      <c r="H1081" s="2">
        <f>ROUND(SUM(H1067:H1080),5)</f>
        <v>-1501.01</v>
      </c>
      <c r="I1081" s="2">
        <f>ROUND(SUM(I1067:I1080),5)</f>
        <v>1501.01</v>
      </c>
    </row>
    <row r="1082" spans="1:9" x14ac:dyDescent="0.25">
      <c r="A1082" s="1" t="s">
        <v>154</v>
      </c>
      <c r="B1082" s="1"/>
      <c r="C1082" s="1"/>
      <c r="D1082" s="29"/>
      <c r="E1082" s="1"/>
      <c r="F1082" s="1"/>
      <c r="G1082" s="1"/>
      <c r="H1082" s="30"/>
      <c r="I1082" s="30"/>
    </row>
    <row r="1083" spans="1:9" x14ac:dyDescent="0.25">
      <c r="A1083" s="28"/>
      <c r="B1083" s="1" t="s">
        <v>155</v>
      </c>
      <c r="C1083" s="1" t="s">
        <v>261</v>
      </c>
      <c r="D1083" s="29">
        <v>46105</v>
      </c>
      <c r="E1083" s="1" t="s">
        <v>250</v>
      </c>
      <c r="F1083" s="1"/>
      <c r="G1083" s="1" t="s">
        <v>128</v>
      </c>
      <c r="H1083" s="30"/>
      <c r="I1083" s="30">
        <v>-896.82</v>
      </c>
    </row>
    <row r="1084" spans="1:9" x14ac:dyDescent="0.25">
      <c r="A1084" s="1" t="s">
        <v>154</v>
      </c>
      <c r="B1084" s="1"/>
      <c r="C1084" s="1"/>
      <c r="D1084" s="29"/>
      <c r="E1084" s="1"/>
      <c r="F1084" s="1"/>
      <c r="G1084" s="1"/>
      <c r="H1084" s="30"/>
      <c r="I1084" s="30"/>
    </row>
    <row r="1085" spans="1:9" x14ac:dyDescent="0.25">
      <c r="A1085" s="31"/>
      <c r="B1085" s="31"/>
      <c r="C1085" s="31"/>
      <c r="D1085" s="32"/>
      <c r="E1085" s="31"/>
      <c r="F1085" s="31"/>
      <c r="G1085" s="31" t="s">
        <v>14</v>
      </c>
      <c r="H1085" s="2">
        <v>-1418.31</v>
      </c>
      <c r="I1085" s="2">
        <v>1418.31</v>
      </c>
    </row>
    <row r="1086" spans="1:9" x14ac:dyDescent="0.25">
      <c r="A1086" s="31"/>
      <c r="B1086" s="31"/>
      <c r="C1086" s="31"/>
      <c r="D1086" s="32"/>
      <c r="E1086" s="31"/>
      <c r="F1086" s="31"/>
      <c r="G1086" s="31" t="s">
        <v>14</v>
      </c>
      <c r="H1086" s="2">
        <v>-91.95</v>
      </c>
      <c r="I1086" s="2">
        <v>91.95</v>
      </c>
    </row>
    <row r="1087" spans="1:9" x14ac:dyDescent="0.25">
      <c r="A1087" s="31"/>
      <c r="B1087" s="31"/>
      <c r="C1087" s="31"/>
      <c r="D1087" s="32"/>
      <c r="E1087" s="31"/>
      <c r="F1087" s="31"/>
      <c r="G1087" s="31" t="s">
        <v>10</v>
      </c>
      <c r="H1087" s="2">
        <v>-140.08000000000001</v>
      </c>
      <c r="I1087" s="2">
        <v>140.08000000000001</v>
      </c>
    </row>
    <row r="1088" spans="1:9" x14ac:dyDescent="0.25">
      <c r="A1088" s="31"/>
      <c r="B1088" s="31"/>
      <c r="C1088" s="31"/>
      <c r="D1088" s="32"/>
      <c r="E1088" s="31"/>
      <c r="F1088" s="31"/>
      <c r="G1088" s="31" t="s">
        <v>216</v>
      </c>
      <c r="H1088" s="2">
        <v>132.03</v>
      </c>
      <c r="I1088" s="2">
        <v>-132.03</v>
      </c>
    </row>
    <row r="1089" spans="1:9" x14ac:dyDescent="0.25">
      <c r="A1089" s="31"/>
      <c r="B1089" s="31"/>
      <c r="C1089" s="31"/>
      <c r="D1089" s="32"/>
      <c r="E1089" s="31"/>
      <c r="F1089" s="31"/>
      <c r="G1089" s="31" t="s">
        <v>215</v>
      </c>
      <c r="H1089" s="2">
        <v>191.08</v>
      </c>
      <c r="I1089" s="2">
        <v>-191.08</v>
      </c>
    </row>
    <row r="1090" spans="1:9" x14ac:dyDescent="0.25">
      <c r="A1090" s="31"/>
      <c r="B1090" s="31"/>
      <c r="C1090" s="31"/>
      <c r="D1090" s="32"/>
      <c r="E1090" s="31"/>
      <c r="F1090" s="31"/>
      <c r="G1090" s="31" t="s">
        <v>19</v>
      </c>
      <c r="H1090" s="2">
        <v>10</v>
      </c>
      <c r="I1090" s="2">
        <v>-10</v>
      </c>
    </row>
    <row r="1091" spans="1:9" x14ac:dyDescent="0.25">
      <c r="A1091" s="31"/>
      <c r="B1091" s="31"/>
      <c r="C1091" s="31"/>
      <c r="D1091" s="32"/>
      <c r="E1091" s="31"/>
      <c r="F1091" s="31"/>
      <c r="G1091" s="31" t="s">
        <v>19</v>
      </c>
      <c r="H1091" s="2">
        <v>18.93</v>
      </c>
      <c r="I1091" s="2">
        <v>-18.93</v>
      </c>
    </row>
    <row r="1092" spans="1:9" x14ac:dyDescent="0.25">
      <c r="A1092" s="31"/>
      <c r="B1092" s="31"/>
      <c r="C1092" s="31"/>
      <c r="D1092" s="32"/>
      <c r="E1092" s="31"/>
      <c r="F1092" s="31"/>
      <c r="G1092" s="31" t="s">
        <v>19</v>
      </c>
      <c r="H1092" s="2">
        <v>6</v>
      </c>
      <c r="I1092" s="2">
        <v>-6</v>
      </c>
    </row>
    <row r="1093" spans="1:9" x14ac:dyDescent="0.25">
      <c r="A1093" s="31"/>
      <c r="B1093" s="31"/>
      <c r="C1093" s="31"/>
      <c r="D1093" s="32"/>
      <c r="E1093" s="31"/>
      <c r="F1093" s="31"/>
      <c r="G1093" s="31" t="s">
        <v>215</v>
      </c>
      <c r="H1093" s="2">
        <v>171.23</v>
      </c>
      <c r="I1093" s="2">
        <v>-171.23</v>
      </c>
    </row>
    <row r="1094" spans="1:9" x14ac:dyDescent="0.25">
      <c r="A1094" s="31"/>
      <c r="B1094" s="31"/>
      <c r="C1094" s="31"/>
      <c r="D1094" s="32"/>
      <c r="E1094" s="31"/>
      <c r="F1094" s="31"/>
      <c r="G1094" s="31" t="s">
        <v>13</v>
      </c>
      <c r="H1094" s="2">
        <v>-106.94</v>
      </c>
      <c r="I1094" s="2">
        <v>106.94</v>
      </c>
    </row>
    <row r="1095" spans="1:9" x14ac:dyDescent="0.25">
      <c r="A1095" s="31"/>
      <c r="B1095" s="31"/>
      <c r="C1095" s="31"/>
      <c r="D1095" s="32"/>
      <c r="E1095" s="31"/>
      <c r="F1095" s="31"/>
      <c r="G1095" s="31" t="s">
        <v>217</v>
      </c>
      <c r="H1095" s="2">
        <v>106.94</v>
      </c>
      <c r="I1095" s="2">
        <v>-106.94</v>
      </c>
    </row>
    <row r="1096" spans="1:9" x14ac:dyDescent="0.25">
      <c r="A1096" s="31"/>
      <c r="B1096" s="31"/>
      <c r="C1096" s="31"/>
      <c r="D1096" s="32"/>
      <c r="E1096" s="31"/>
      <c r="F1096" s="31"/>
      <c r="G1096" s="31" t="s">
        <v>215</v>
      </c>
      <c r="H1096" s="2">
        <v>98</v>
      </c>
      <c r="I1096" s="2">
        <v>-98</v>
      </c>
    </row>
    <row r="1097" spans="1:9" x14ac:dyDescent="0.25">
      <c r="A1097" s="31"/>
      <c r="B1097" s="31"/>
      <c r="C1097" s="31"/>
      <c r="D1097" s="32"/>
      <c r="E1097" s="31"/>
      <c r="F1097" s="31"/>
      <c r="G1097" s="31" t="s">
        <v>22</v>
      </c>
      <c r="H1097" s="2">
        <v>-102.32</v>
      </c>
      <c r="I1097" s="2">
        <v>102.32</v>
      </c>
    </row>
    <row r="1098" spans="1:9" x14ac:dyDescent="0.25">
      <c r="A1098" s="31"/>
      <c r="B1098" s="31"/>
      <c r="C1098" s="31"/>
      <c r="D1098" s="32"/>
      <c r="E1098" s="31"/>
      <c r="F1098" s="31"/>
      <c r="G1098" s="31" t="s">
        <v>215</v>
      </c>
      <c r="H1098" s="2">
        <v>102.32</v>
      </c>
      <c r="I1098" s="2">
        <v>-102.32</v>
      </c>
    </row>
    <row r="1099" spans="1:9" x14ac:dyDescent="0.25">
      <c r="A1099" s="31"/>
      <c r="B1099" s="31"/>
      <c r="C1099" s="31"/>
      <c r="D1099" s="32"/>
      <c r="E1099" s="31"/>
      <c r="F1099" s="31"/>
      <c r="G1099" s="31" t="s">
        <v>215</v>
      </c>
      <c r="H1099" s="2">
        <v>102.32</v>
      </c>
      <c r="I1099" s="2">
        <v>-102.32</v>
      </c>
    </row>
    <row r="1100" spans="1:9" x14ac:dyDescent="0.25">
      <c r="A1100" s="31"/>
      <c r="B1100" s="31"/>
      <c r="C1100" s="31"/>
      <c r="D1100" s="32"/>
      <c r="E1100" s="31"/>
      <c r="F1100" s="31"/>
      <c r="G1100" s="31" t="s">
        <v>22</v>
      </c>
      <c r="H1100" s="2">
        <v>-23.93</v>
      </c>
      <c r="I1100" s="2">
        <v>23.93</v>
      </c>
    </row>
    <row r="1101" spans="1:9" x14ac:dyDescent="0.25">
      <c r="A1101" s="31"/>
      <c r="B1101" s="31"/>
      <c r="C1101" s="31"/>
      <c r="D1101" s="32"/>
      <c r="E1101" s="31"/>
      <c r="F1101" s="31"/>
      <c r="G1101" s="31" t="s">
        <v>215</v>
      </c>
      <c r="H1101" s="2">
        <v>23.93</v>
      </c>
      <c r="I1101" s="2">
        <v>-23.93</v>
      </c>
    </row>
    <row r="1102" spans="1:9" ht="15.75" thickBot="1" x14ac:dyDescent="0.3">
      <c r="A1102" s="31"/>
      <c r="B1102" s="31"/>
      <c r="C1102" s="31"/>
      <c r="D1102" s="32"/>
      <c r="E1102" s="31"/>
      <c r="F1102" s="31"/>
      <c r="G1102" s="31" t="s">
        <v>215</v>
      </c>
      <c r="H1102" s="4">
        <v>23.93</v>
      </c>
      <c r="I1102" s="4">
        <v>-23.93</v>
      </c>
    </row>
    <row r="1103" spans="1:9" x14ac:dyDescent="0.25">
      <c r="A1103" s="31" t="s">
        <v>44</v>
      </c>
      <c r="B1103" s="31"/>
      <c r="C1103" s="31"/>
      <c r="D1103" s="32"/>
      <c r="E1103" s="31"/>
      <c r="F1103" s="31"/>
      <c r="G1103" s="31"/>
      <c r="H1103" s="2">
        <f>ROUND(SUM(H1084:H1102),5)</f>
        <v>-896.82</v>
      </c>
      <c r="I1103" s="2">
        <f>ROUND(SUM(I1084:I1102),5)</f>
        <v>896.82</v>
      </c>
    </row>
    <row r="1104" spans="1:9" x14ac:dyDescent="0.25">
      <c r="A1104" s="1" t="s">
        <v>154</v>
      </c>
      <c r="B1104" s="1"/>
      <c r="C1104" s="1"/>
      <c r="D1104" s="29"/>
      <c r="E1104" s="1"/>
      <c r="F1104" s="1"/>
      <c r="G1104" s="1"/>
      <c r="H1104" s="30"/>
      <c r="I1104" s="30"/>
    </row>
    <row r="1105" spans="1:9" x14ac:dyDescent="0.25">
      <c r="A1105" s="28"/>
      <c r="B1105" s="1" t="s">
        <v>106</v>
      </c>
      <c r="C1105" s="1" t="s">
        <v>123</v>
      </c>
      <c r="D1105" s="29">
        <v>46105</v>
      </c>
      <c r="E1105" s="1" t="s">
        <v>101</v>
      </c>
      <c r="F1105" s="1"/>
      <c r="G1105" s="1" t="s">
        <v>128</v>
      </c>
      <c r="H1105" s="30"/>
      <c r="I1105" s="30">
        <v>-362.31</v>
      </c>
    </row>
    <row r="1106" spans="1:9" x14ac:dyDescent="0.25">
      <c r="A1106" s="1" t="s">
        <v>154</v>
      </c>
      <c r="B1106" s="1"/>
      <c r="C1106" s="1"/>
      <c r="D1106" s="29"/>
      <c r="E1106" s="1"/>
      <c r="F1106" s="1"/>
      <c r="G1106" s="1"/>
      <c r="H1106" s="30"/>
      <c r="I1106" s="30"/>
    </row>
    <row r="1107" spans="1:9" ht="15.75" thickBot="1" x14ac:dyDescent="0.3">
      <c r="A1107" s="28"/>
      <c r="B1107" s="31"/>
      <c r="C1107" s="31"/>
      <c r="D1107" s="32"/>
      <c r="E1107" s="31"/>
      <c r="F1107" s="31"/>
      <c r="G1107" s="31" t="s">
        <v>215</v>
      </c>
      <c r="H1107" s="4">
        <v>-362.31</v>
      </c>
      <c r="I1107" s="4">
        <v>362.31</v>
      </c>
    </row>
    <row r="1108" spans="1:9" x14ac:dyDescent="0.25">
      <c r="A1108" s="31" t="s">
        <v>44</v>
      </c>
      <c r="B1108" s="31"/>
      <c r="C1108" s="31"/>
      <c r="D1108" s="32"/>
      <c r="E1108" s="31"/>
      <c r="F1108" s="31"/>
      <c r="G1108" s="31"/>
      <c r="H1108" s="2">
        <f>ROUND(SUM(H1106:H1107),5)</f>
        <v>-362.31</v>
      </c>
      <c r="I1108" s="2">
        <f>ROUND(SUM(I1106:I1107),5)</f>
        <v>362.31</v>
      </c>
    </row>
    <row r="1109" spans="1:9" x14ac:dyDescent="0.25">
      <c r="A1109" s="1" t="s">
        <v>154</v>
      </c>
      <c r="B1109" s="1"/>
      <c r="C1109" s="1"/>
      <c r="D1109" s="29"/>
      <c r="E1109" s="1"/>
      <c r="F1109" s="1"/>
      <c r="G1109" s="1"/>
      <c r="H1109" s="30"/>
      <c r="I1109" s="30"/>
    </row>
    <row r="1110" spans="1:9" x14ac:dyDescent="0.25">
      <c r="A1110" s="28"/>
      <c r="B1110" s="1" t="s">
        <v>106</v>
      </c>
      <c r="C1110" s="1" t="s">
        <v>116</v>
      </c>
      <c r="D1110" s="29">
        <v>46105</v>
      </c>
      <c r="E1110" s="1" t="s">
        <v>100</v>
      </c>
      <c r="F1110" s="1"/>
      <c r="G1110" s="1" t="s">
        <v>128</v>
      </c>
      <c r="H1110" s="30"/>
      <c r="I1110" s="30">
        <v>-6480.06</v>
      </c>
    </row>
    <row r="1111" spans="1:9" x14ac:dyDescent="0.25">
      <c r="A1111" s="1" t="s">
        <v>154</v>
      </c>
      <c r="B1111" s="1"/>
      <c r="C1111" s="1"/>
      <c r="D1111" s="29"/>
      <c r="E1111" s="1"/>
      <c r="F1111" s="1"/>
      <c r="G1111" s="1"/>
      <c r="H1111" s="30"/>
      <c r="I1111" s="30"/>
    </row>
    <row r="1112" spans="1:9" x14ac:dyDescent="0.25">
      <c r="A1112" s="31"/>
      <c r="B1112" s="31"/>
      <c r="C1112" s="31"/>
      <c r="D1112" s="32"/>
      <c r="E1112" s="31"/>
      <c r="F1112" s="31"/>
      <c r="G1112" s="31" t="s">
        <v>215</v>
      </c>
      <c r="H1112" s="2">
        <v>-1473</v>
      </c>
      <c r="I1112" s="2">
        <v>1473</v>
      </c>
    </row>
    <row r="1113" spans="1:9" x14ac:dyDescent="0.25">
      <c r="A1113" s="31"/>
      <c r="B1113" s="31"/>
      <c r="C1113" s="31"/>
      <c r="D1113" s="32"/>
      <c r="E1113" s="31"/>
      <c r="F1113" s="31"/>
      <c r="G1113" s="31" t="s">
        <v>215</v>
      </c>
      <c r="H1113" s="2">
        <v>-474.54</v>
      </c>
      <c r="I1113" s="2">
        <v>474.54</v>
      </c>
    </row>
    <row r="1114" spans="1:9" x14ac:dyDescent="0.25">
      <c r="A1114" s="31"/>
      <c r="B1114" s="31"/>
      <c r="C1114" s="31"/>
      <c r="D1114" s="32"/>
      <c r="E1114" s="31"/>
      <c r="F1114" s="31"/>
      <c r="G1114" s="31" t="s">
        <v>215</v>
      </c>
      <c r="H1114" s="2">
        <v>-474.54</v>
      </c>
      <c r="I1114" s="2">
        <v>474.54</v>
      </c>
    </row>
    <row r="1115" spans="1:9" x14ac:dyDescent="0.25">
      <c r="A1115" s="31"/>
      <c r="B1115" s="31"/>
      <c r="C1115" s="31"/>
      <c r="D1115" s="32"/>
      <c r="E1115" s="31"/>
      <c r="F1115" s="31"/>
      <c r="G1115" s="31" t="s">
        <v>215</v>
      </c>
      <c r="H1115" s="2">
        <v>-2028.99</v>
      </c>
      <c r="I1115" s="2">
        <v>2028.99</v>
      </c>
    </row>
    <row r="1116" spans="1:9" ht="15.75" thickBot="1" x14ac:dyDescent="0.3">
      <c r="A1116" s="31"/>
      <c r="B1116" s="31"/>
      <c r="C1116" s="31"/>
      <c r="D1116" s="32"/>
      <c r="E1116" s="31"/>
      <c r="F1116" s="31"/>
      <c r="G1116" s="31" t="s">
        <v>215</v>
      </c>
      <c r="H1116" s="4">
        <v>-2028.99</v>
      </c>
      <c r="I1116" s="4">
        <v>2028.99</v>
      </c>
    </row>
    <row r="1117" spans="1:9" x14ac:dyDescent="0.25">
      <c r="A1117" s="31" t="s">
        <v>44</v>
      </c>
      <c r="B1117" s="31"/>
      <c r="C1117" s="31"/>
      <c r="D1117" s="32"/>
      <c r="E1117" s="31"/>
      <c r="F1117" s="31"/>
      <c r="G1117" s="31"/>
      <c r="H1117" s="2">
        <f>ROUND(SUM(H1111:H1116),5)</f>
        <v>-6480.06</v>
      </c>
      <c r="I1117" s="2">
        <f>ROUND(SUM(I1111:I1116),5)</f>
        <v>6480.06</v>
      </c>
    </row>
  </sheetData>
  <pageMargins left="0.7" right="0.7" top="0.75" bottom="0.75" header="0.1" footer="0.3"/>
  <pageSetup orientation="portrait" r:id="rId1"/>
  <headerFooter>
    <oddHeader>&amp;L&amp;"Arial,Bold"&amp;8 12:05 PM
&amp;"Arial,Bold"&amp;8 04/08/26
&amp;"Arial,Bold"&amp;8 &amp;C&amp;"Arial,Bold"&amp;12 VILLAGE OF SURFSIDE BEACH BF
&amp;"Arial,Bold"&amp;14 Check Detail
&amp;"Arial,Bold"&amp;10 March 2026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QuickBooks Desktop Export Tips</vt:lpstr>
      <vt:lpstr>P&amp;L</vt:lpstr>
      <vt:lpstr>Budget vs. Actual</vt:lpstr>
      <vt:lpstr>Expenses by Vendor</vt:lpstr>
      <vt:lpstr>Transaction List</vt:lpstr>
      <vt:lpstr>Unpaid Bills</vt:lpstr>
      <vt:lpstr>Check Register</vt:lpstr>
      <vt:lpstr>'Budget vs. Actual'!Print_Titles</vt:lpstr>
      <vt:lpstr>'Check Register'!Print_Titles</vt:lpstr>
      <vt:lpstr>'Expenses by Vendor'!Print_Titles</vt:lpstr>
      <vt:lpstr>'P&amp;L'!Print_Titles</vt:lpstr>
      <vt:lpstr>'Transaction List'!Print_Titles</vt:lpstr>
      <vt:lpstr>'Unpaid Bills'!Print_Titles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Christie Briones</dc:creator>
  <cp:lastModifiedBy>Christie Briones</cp:lastModifiedBy>
  <cp:lastPrinted>2026-04-08T17:04:25Z</cp:lastPrinted>
  <dcterms:created xsi:type="dcterms:W3CDTF">2026-04-08T16:46:23Z</dcterms:created>
  <dcterms:modified xsi:type="dcterms:W3CDTF">2026-04-08T17:08:37Z</dcterms:modified>
</cp:coreProperties>
</file>