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ookkeeper\Desktop\Desktop Items\BOOKKEEPER\BKKPR SCANS\2026 Audit Prep\Financials\FY26 March\"/>
    </mc:Choice>
  </mc:AlternateContent>
  <xr:revisionPtr revIDLastSave="0" documentId="8_{37BE9F35-CA8D-46DA-A6D0-D9FE1DBB0EAA}" xr6:coauthVersionLast="47" xr6:coauthVersionMax="47" xr10:uidLastSave="{00000000-0000-0000-0000-000000000000}"/>
  <bookViews>
    <workbookView xWindow="-120" yWindow="-120" windowWidth="29040" windowHeight="15720" activeTab="1" xr2:uid="{46FA26E1-B726-4591-B6E4-418BC23691C7}"/>
  </bookViews>
  <sheets>
    <sheet name="P&amp;L" sheetId="7" r:id="rId1"/>
    <sheet name="Budget vs. Actual" sheetId="8" r:id="rId2"/>
    <sheet name="Expenses" sheetId="5" r:id="rId3"/>
    <sheet name="Transaction List" sheetId="4" r:id="rId4"/>
    <sheet name="Unpaid Bills" sheetId="3" r:id="rId5"/>
    <sheet name="Check Register" sheetId="1" r:id="rId6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'Budget vs. Actual'!$A:$F,'Budget vs. Actual'!$1:$2</definedName>
    <definedName name="_xlnm.Print_Titles" localSheetId="5">'Check Register'!$A:$A,'Check Register'!$1:$1</definedName>
    <definedName name="_xlnm.Print_Titles" localSheetId="2">Expenses!$A:$B,Expenses!$1:$1</definedName>
    <definedName name="_xlnm.Print_Titles" localSheetId="0">'P&amp;L'!$A:$F,'P&amp;L'!$1:$1</definedName>
    <definedName name="_xlnm.Print_Titles" localSheetId="3">'Transaction List'!$A:$A,'Transaction List'!$1:$1</definedName>
    <definedName name="_xlnm.Print_Titles" localSheetId="4">'Unpaid Bills'!$A:$B,'Unpaid Bills'!$1:$1</definedName>
    <definedName name="QB_COLUMN_1" localSheetId="3" hidden="1">'Transaction List'!#REF!</definedName>
    <definedName name="QB_COLUMN_1" localSheetId="4" hidden="1">'Unpaid Bills'!$C$1</definedName>
    <definedName name="QB_COLUMN_13" localSheetId="4" hidden="1">'Unpaid Bills'!$G$1</definedName>
    <definedName name="QB_COLUMN_16" localSheetId="3" hidden="1">'Transaction List'!$E$1</definedName>
    <definedName name="QB_COLUMN_19" localSheetId="3" hidden="1">'Transaction List'!#REF!</definedName>
    <definedName name="QB_COLUMN_20" localSheetId="3" hidden="1">'Transaction List'!#REF!</definedName>
    <definedName name="QB_COLUMN_24" localSheetId="4" hidden="1">'Unpaid Bills'!$H$1</definedName>
    <definedName name="QB_COLUMN_25" localSheetId="4" hidden="1">'Unpaid Bills'!$I$1</definedName>
    <definedName name="QB_COLUMN_28" localSheetId="3" hidden="1">'Transaction List'!#REF!</definedName>
    <definedName name="QB_COLUMN_29" localSheetId="2" hidden="1">Expenses!$C$1</definedName>
    <definedName name="QB_COLUMN_29" localSheetId="0" hidden="1">'P&amp;L'!$G$1</definedName>
    <definedName name="QB_COLUMN_29" localSheetId="3" hidden="1">'Transaction List'!$F$1</definedName>
    <definedName name="QB_COLUMN_290" localSheetId="1" hidden="1">'Budget vs. Actual'!$M$1</definedName>
    <definedName name="QB_COLUMN_3" localSheetId="3" hidden="1">'Transaction List'!$B$1</definedName>
    <definedName name="QB_COLUMN_3" localSheetId="4" hidden="1">'Unpaid Bills'!$D$1</definedName>
    <definedName name="QB_COLUMN_4" localSheetId="3" hidden="1">'Transaction List'!$C$1</definedName>
    <definedName name="QB_COLUMN_4" localSheetId="4" hidden="1">'Unpaid Bills'!$E$1</definedName>
    <definedName name="QB_COLUMN_5" localSheetId="3" hidden="1">'Transaction List'!$D$1</definedName>
    <definedName name="QB_COLUMN_5" localSheetId="4" hidden="1">'Unpaid Bills'!$F$1</definedName>
    <definedName name="QB_COLUMN_59201" localSheetId="1" hidden="1">'Budget vs. Actual'!$G$2</definedName>
    <definedName name="QB_COLUMN_59202" localSheetId="1" hidden="1">'Budget vs. Actual'!$H$2</definedName>
    <definedName name="QB_COLUMN_59203" localSheetId="1" hidden="1">'Budget vs. Actual'!$I$2</definedName>
    <definedName name="QB_COLUMN_59204" localSheetId="1" hidden="1">'Budget vs. Actual'!$J$2</definedName>
    <definedName name="QB_COLUMN_59205" localSheetId="1" hidden="1">'Budget vs. Actual'!$K$2</definedName>
    <definedName name="QB_COLUMN_59206" localSheetId="1" hidden="1">'Budget vs. Actual'!$L$2</definedName>
    <definedName name="QB_COLUMN_59300" localSheetId="1" hidden="1">'Budget vs. Actual'!$M$2</definedName>
    <definedName name="QB_COLUMN_63620" localSheetId="1" hidden="1">'Budget vs. Actual'!$O$2</definedName>
    <definedName name="QB_COLUMN_63621" localSheetId="1" hidden="1">'Budget vs. Actual'!#REF!</definedName>
    <definedName name="QB_COLUMN_63622" localSheetId="1" hidden="1">'Budget vs. Actual'!#REF!</definedName>
    <definedName name="QB_COLUMN_63623" localSheetId="1" hidden="1">'Budget vs. Actual'!#REF!</definedName>
    <definedName name="QB_COLUMN_63624" localSheetId="1" hidden="1">'Budget vs. Actual'!#REF!</definedName>
    <definedName name="QB_COLUMN_63625" localSheetId="1" hidden="1">'Budget vs. Actual'!#REF!</definedName>
    <definedName name="QB_COLUMN_63626" localSheetId="1" hidden="1">'Budget vs. Actual'!#REF!</definedName>
    <definedName name="QB_COLUMN_64430" localSheetId="1" hidden="1">'Budget vs. Actual'!$P$2</definedName>
    <definedName name="QB_COLUMN_64431" localSheetId="1" hidden="1">'Budget vs. Actual'!#REF!</definedName>
    <definedName name="QB_COLUMN_64432" localSheetId="1" hidden="1">'Budget vs. Actual'!#REF!</definedName>
    <definedName name="QB_COLUMN_64433" localSheetId="1" hidden="1">'Budget vs. Actual'!#REF!</definedName>
    <definedName name="QB_COLUMN_64434" localSheetId="1" hidden="1">'Budget vs. Actual'!#REF!</definedName>
    <definedName name="QB_COLUMN_64435" localSheetId="1" hidden="1">'Budget vs. Actual'!#REF!</definedName>
    <definedName name="QB_COLUMN_64436" localSheetId="1" hidden="1">'Budget vs. Actual'!#REF!</definedName>
    <definedName name="QB_COLUMN_76211" localSheetId="1" hidden="1">'Budget vs. Actual'!#REF!</definedName>
    <definedName name="QB_COLUMN_76212" localSheetId="1" hidden="1">'Budget vs. Actual'!#REF!</definedName>
    <definedName name="QB_COLUMN_76213" localSheetId="1" hidden="1">'Budget vs. Actual'!#REF!</definedName>
    <definedName name="QB_COLUMN_76214" localSheetId="1" hidden="1">'Budget vs. Actual'!#REF!</definedName>
    <definedName name="QB_COLUMN_76215" localSheetId="1" hidden="1">'Budget vs. Actual'!#REF!</definedName>
    <definedName name="QB_COLUMN_76216" localSheetId="1" hidden="1">'Budget vs. Actual'!#REF!</definedName>
    <definedName name="QB_COLUMN_76310" localSheetId="1" hidden="1">'Budget vs. Actual'!$N$2</definedName>
    <definedName name="QB_COLUMN_8" localSheetId="3" hidden="1">'Transaction List'!#REF!</definedName>
    <definedName name="QB_DATA_0" localSheetId="1" hidden="1">'Budget vs. Actual'!$5:$5,'Budget vs. Actual'!$6:$6,'Budget vs. Actual'!$7:$7,'Budget vs. Actual'!$8:$8,'Budget vs. Actual'!$9:$9,'Budget vs. Actual'!$10:$10,'Budget vs. Actual'!$11:$11,'Budget vs. Actual'!$12:$12,'Budget vs. Actual'!$13:$13,'Budget vs. Actual'!$14:$14,'Budget vs. Actual'!$15:$15,'Budget vs. Actual'!$16:$16,'Budget vs. Actual'!$18:$18,'Budget vs. Actual'!$19:$19,'Budget vs. Actual'!$21:$21,'Budget vs. Actual'!$22:$22</definedName>
    <definedName name="QB_DATA_0" localSheetId="2" hidden="1">Expenses!$2:$2,Expenses!$3:$3,Expenses!$4:$4,Expenses!$5:$5,Expenses!$6:$6,Expenses!$7:$7,Expenses!$8:$8,Expenses!$9:$9,Expenses!$10:$10,Expenses!$11:$11,Expenses!$12:$12,Expenses!$13:$13,Expenses!$14:$14,Expenses!$15:$15,Expenses!$16:$16,Expenses!$17:$17</definedName>
    <definedName name="QB_DATA_0" localSheetId="0" hidden="1">'P&amp;L'!$4:$4,'P&amp;L'!$5:$5,'P&amp;L'!$6:$6,'P&amp;L'!$7:$7,'P&amp;L'!$8:$8,'P&amp;L'!$9:$9,'P&amp;L'!$10:$10,'P&amp;L'!$11:$11,'P&amp;L'!$12:$12,'P&amp;L'!$13:$13,'P&amp;L'!$14:$14,'P&amp;L'!$18:$18,'P&amp;L'!$19:$19,'P&amp;L'!$20:$20,'P&amp;L'!$21:$21,'P&amp;L'!$22:$22</definedName>
    <definedName name="QB_DATA_0" localSheetId="3" hidden="1">'Transaction List'!$3:$3,'Transaction List'!$4:$4,'Transaction List'!$6:$6,'Transaction List'!$8:$8,'Transaction List'!$9:$9,'Transaction List'!$10:$10,'Transaction List'!$11:$11,'Transaction List'!$12:$12,'Transaction List'!$13:$13,'Transaction List'!$15:$15,'Transaction List'!$17:$17,'Transaction List'!$19:$19,'Transaction List'!$21:$21,'Transaction List'!$23:$23,'Transaction List'!$25:$25,'Transaction List'!$27:$27</definedName>
    <definedName name="QB_DATA_0" localSheetId="4" hidden="1">'Unpaid Bills'!#REF!,'Unpaid Bills'!#REF!,'Unpaid Bills'!#REF!,'Unpaid Bills'!#REF!,'Unpaid Bills'!#REF!,'Unpaid Bills'!#REF!,'Unpaid Bills'!$3:$3,'Unpaid Bills'!$6:$6,'Unpaid Bills'!$7:$7,'Unpaid Bills'!#REF!,'Unpaid Bills'!#REF!,'Unpaid Bills'!$10:$10,'Unpaid Bills'!#REF!,'Unpaid Bills'!$13:$13,'Unpaid Bills'!#REF!,'Unpaid Bills'!#REF!</definedName>
    <definedName name="QB_DATA_1" localSheetId="1" hidden="1">'Budget vs. Actual'!$23:$23,'Budget vs. Actual'!$24:$24,'Budget vs. Actual'!$28:$28,'Budget vs. Actual'!$29:$29,'Budget vs. Actual'!$30:$30,'Budget vs. Actual'!$31:$31,'Budget vs. Actual'!$32:$32,'Budget vs. Actual'!$33:$33,'Budget vs. Actual'!$34:$34,'Budget vs. Actual'!$35:$35,'Budget vs. Actual'!$36:$36,'Budget vs. Actual'!$37:$37,'Budget vs. Actual'!$38:$38,'Budget vs. Actual'!$40:$40,'Budget vs. Actual'!$41:$41,'Budget vs. Actual'!$43:$43</definedName>
    <definedName name="QB_DATA_1" localSheetId="2" hidden="1">Expenses!$18:$18,Expenses!$19:$19,Expenses!$20:$20,Expenses!$21:$21,Expenses!$22:$22,Expenses!$23:$23,Expenses!$24:$24,Expenses!$25:$25,Expenses!$26:$26,Expenses!$27:$27,Expenses!$28:$28,Expenses!$29:$29,Expenses!$30:$30,Expenses!$31:$31,Expenses!$32:$32,Expenses!$33:$33</definedName>
    <definedName name="QB_DATA_1" localSheetId="0" hidden="1">'P&amp;L'!$23:$23,'P&amp;L'!$24:$24,'P&amp;L'!$25:$25,'P&amp;L'!$26:$26,'P&amp;L'!$27:$27,'P&amp;L'!$28:$28,'P&amp;L'!$29:$29,'P&amp;L'!$30:$30,'P&amp;L'!$31:$31,'P&amp;L'!$32:$32,'P&amp;L'!$33:$33,'P&amp;L'!$34:$34,'P&amp;L'!$35:$35,'P&amp;L'!$36:$36,'P&amp;L'!$37:$37,'P&amp;L'!$38:$38</definedName>
    <definedName name="QB_DATA_1" localSheetId="3" hidden="1">'Transaction List'!$29:$29,'Transaction List'!$31:$31,'Transaction List'!$32:$32,'Transaction List'!$34:$34,'Transaction List'!$35:$35,'Transaction List'!$37:$37,'Transaction List'!$39:$39,'Transaction List'!$40:$40,'Transaction List'!$41:$41,'Transaction List'!$42:$42,'Transaction List'!$44:$44,'Transaction List'!$46:$46,'Transaction List'!$48:$48,'Transaction List'!$50:$50,'Transaction List'!$52:$52,'Transaction List'!$54:$54</definedName>
    <definedName name="QB_DATA_1" localSheetId="4" hidden="1">'Unpaid Bills'!#REF!,'Unpaid Bills'!#REF!,'Unpaid Bills'!$16:$16,'Unpaid Bills'!$17:$17,'Unpaid Bills'!$18:$18,'Unpaid Bills'!$21:$21,'Unpaid Bills'!$22:$22,'Unpaid Bills'!#REF!,'Unpaid Bills'!#REF!,'Unpaid Bills'!#REF!,'Unpaid Bills'!#REF!,'Unpaid Bills'!#REF!,'Unpaid Bills'!$25:$25,'Unpaid Bills'!#REF!,'Unpaid Bills'!#REF!,'Unpaid Bills'!#REF!</definedName>
    <definedName name="QB_DATA_2" localSheetId="1" hidden="1">'Budget vs. Actual'!$44:$44,'Budget vs. Actual'!$45:$45,'Budget vs. Actual'!$46:$46,'Budget vs. Actual'!$47:$47,'Budget vs. Actual'!$48:$48,'Budget vs. Actual'!$49:$49,'Budget vs. Actual'!$50:$50,'Budget vs. Actual'!$51:$51,'Budget vs. Actual'!$52:$52,'Budget vs. Actual'!$53:$53,'Budget vs. Actual'!$54:$54,'Budget vs. Actual'!$55:$55,'Budget vs. Actual'!$56:$56,'Budget vs. Actual'!$57:$57,'Budget vs. Actual'!$58:$58,'Budget vs. Actual'!$59:$59</definedName>
    <definedName name="QB_DATA_2" localSheetId="2" hidden="1">Expenses!$34:$34,Expenses!$35:$35,Expenses!$36:$36,Expenses!$37:$37,Expenses!$38:$38,Expenses!$39:$39,Expenses!$40:$40,Expenses!$41:$41,Expenses!$42:$42,Expenses!$43:$43,Expenses!$44:$44</definedName>
    <definedName name="QB_DATA_2" localSheetId="0" hidden="1">'P&amp;L'!$39:$39,'P&amp;L'!$40:$40,'P&amp;L'!$41:$41,'P&amp;L'!$42:$42,'P&amp;L'!$43:$43,'P&amp;L'!$44:$44,'P&amp;L'!$45:$45,'P&amp;L'!$46:$46,'P&amp;L'!$47:$47,'P&amp;L'!$48:$48,'P&amp;L'!$49:$49,'P&amp;L'!$50:$50,'P&amp;L'!$51:$51,'P&amp;L'!$52:$52,'P&amp;L'!$53:$53,'P&amp;L'!$54:$54</definedName>
    <definedName name="QB_DATA_2" localSheetId="3" hidden="1">'Transaction List'!$55:$55,'Transaction List'!$57:$57,'Transaction List'!$58:$58,'Transaction List'!$60:$60,'Transaction List'!$61:$61,'Transaction List'!$63:$63,'Transaction List'!$65:$65,'Transaction List'!$66:$66,'Transaction List'!$67:$67,'Transaction List'!$69:$69,'Transaction List'!$71:$71,'Transaction List'!$72:$72,'Transaction List'!$74:$74,'Transaction List'!$75:$75,'Transaction List'!$77:$77,'Transaction List'!$78:$78</definedName>
    <definedName name="QB_DATA_2" localSheetId="4" hidden="1">'Unpaid Bills'!#REF!,'Unpaid Bills'!#REF!,'Unpaid Bills'!#REF!</definedName>
    <definedName name="QB_DATA_3" localSheetId="1" hidden="1">'Budget vs. Actual'!$60:$60,'Budget vs. Actual'!$61:$61,'Budget vs. Actual'!$62:$62,'Budget vs. Actual'!$63:$63,'Budget vs. Actual'!$64:$64,'Budget vs. Actual'!$65:$65,'Budget vs. Actual'!$66:$66,'Budget vs. Actual'!$67:$67,'Budget vs. Actual'!$68:$68,'Budget vs. Actual'!$69:$69,'Budget vs. Actual'!$70:$70,'Budget vs. Actual'!$71:$71,'Budget vs. Actual'!$72:$72,'Budget vs. Actual'!$73:$73,'Budget vs. Actual'!$74:$74,'Budget vs. Actual'!$75:$75</definedName>
    <definedName name="QB_DATA_3" localSheetId="0" hidden="1">'P&amp;L'!$55:$55,'P&amp;L'!$56:$56,'P&amp;L'!$57:$57,'P&amp;L'!$58:$58,'P&amp;L'!$59:$59,'P&amp;L'!$60:$60,'P&amp;L'!$61:$61,'P&amp;L'!$62:$62,'P&amp;L'!$63:$63,'P&amp;L'!$64:$64,'P&amp;L'!$66:$66,'P&amp;L'!$67:$67,'P&amp;L'!$69:$69,'P&amp;L'!$70:$70,'P&amp;L'!$71:$71,'P&amp;L'!$72:$72</definedName>
    <definedName name="QB_DATA_3" localSheetId="3" hidden="1">'Transaction List'!$80:$80,'Transaction List'!$81:$81,'Transaction List'!$83:$83,'Transaction List'!$85:$85,'Transaction List'!$86:$86,'Transaction List'!$87:$87,'Transaction List'!$89:$89,'Transaction List'!$90:$90,'Transaction List'!$91:$91,'Transaction List'!$92:$92,'Transaction List'!$93:$93,'Transaction List'!$94:$94,'Transaction List'!$96:$96,'Transaction List'!$97:$97,'Transaction List'!$99:$99,'Transaction List'!$101:$101</definedName>
    <definedName name="QB_DATA_4" localSheetId="1" hidden="1">'Budget vs. Actual'!$76:$76,'Budget vs. Actual'!$77:$77,'Budget vs. Actual'!$78:$78,'Budget vs. Actual'!$79:$79,'Budget vs. Actual'!$80:$80,'Budget vs. Actual'!$81:$81,'Budget vs. Actual'!$82:$82,'Budget vs. Actual'!$83:$83,'Budget vs. Actual'!$84:$84,'Budget vs. Actual'!$85:$85,'Budget vs. Actual'!$86:$86,'Budget vs. Actual'!$87:$87,'Budget vs. Actual'!$88:$88,'Budget vs. Actual'!$89:$89,'Budget vs. Actual'!$90:$90,'Budget vs. Actual'!$91:$91</definedName>
    <definedName name="QB_DATA_4" localSheetId="0" hidden="1">'P&amp;L'!$73:$73,'P&amp;L'!$74:$74,'P&amp;L'!$75:$75,'P&amp;L'!$76:$76,'P&amp;L'!$77:$77,'P&amp;L'!$82:$82,'P&amp;L'!$83:$83,'P&amp;L'!$84:$84</definedName>
    <definedName name="QB_DATA_4" localSheetId="3" hidden="1">'Transaction List'!$102:$102,'Transaction List'!$103:$103,'Transaction List'!$104:$104,'Transaction List'!$106:$106,'Transaction List'!$107:$107,'Transaction List'!$109:$109,'Transaction List'!$110:$110,'Transaction List'!$111:$111,'Transaction List'!$113:$113,'Transaction List'!$115:$115,'Transaction List'!$117:$117,'Transaction List'!$119:$119,'Transaction List'!$121:$121,'Transaction List'!$123:$123,'Transaction List'!$125:$125,'Transaction List'!$126:$126</definedName>
    <definedName name="QB_DATA_5" localSheetId="1" hidden="1">'Budget vs. Actual'!$92:$92,'Budget vs. Actual'!$93:$93,'Budget vs. Actual'!$94:$94,'Budget vs. Actual'!$95:$95,'Budget vs. Actual'!$96:$96,'Budget vs. Actual'!$97:$97,'Budget vs. Actual'!$98:$98,'Budget vs. Actual'!$99:$99,'Budget vs. Actual'!$100:$100,'Budget vs. Actual'!$101:$101,'Budget vs. Actual'!$102:$102,'Budget vs. Actual'!$103:$103,'Budget vs. Actual'!$104:$104,'Budget vs. Actual'!$105:$105,'Budget vs. Actual'!$106:$106,'Budget vs. Actual'!$107:$107</definedName>
    <definedName name="QB_DATA_5" localSheetId="3" hidden="1">'Transaction List'!$128:$128,'Transaction List'!$129:$129,'Transaction List'!$131:$131,'Transaction List'!$132:$132,'Transaction List'!$134:$134,'Transaction List'!$135:$135,'Transaction List'!$137:$137,'Transaction List'!$139:$139,'Transaction List'!$141:$141,'Transaction List'!$143:$143,'Transaction List'!$144:$144,'Transaction List'!$145:$145,'Transaction List'!$147:$147,'Transaction List'!$149:$149,'Transaction List'!$151:$151,'Transaction List'!$152:$152</definedName>
    <definedName name="QB_DATA_6" localSheetId="1" hidden="1">'Budget vs. Actual'!$108:$108,'Budget vs. Actual'!$109:$109,'Budget vs. Actual'!$110:$110,'Budget vs. Actual'!$111:$111,'Budget vs. Actual'!$112:$112,'Budget vs. Actual'!$113:$113,'Budget vs. Actual'!$114:$114,'Budget vs. Actual'!$115:$115,'Budget vs. Actual'!$116:$116,'Budget vs. Actual'!$117:$117,'Budget vs. Actual'!$118:$118,'Budget vs. Actual'!$119:$119,'Budget vs. Actual'!$120:$120,'Budget vs. Actual'!$121:$121,'Budget vs. Actual'!$122:$122,'Budget vs. Actual'!$123:$123</definedName>
    <definedName name="QB_DATA_7" localSheetId="1" hidden="1">'Budget vs. Actual'!$124:$124,'Budget vs. Actual'!$125:$125,'Budget vs. Actual'!$126:$126,'Budget vs. Actual'!$127:$127,'Budget vs. Actual'!$128:$128,'Budget vs. Actual'!$129:$129,'Budget vs. Actual'!$130:$130,'Budget vs. Actual'!$131:$131,'Budget vs. Actual'!$133:$133,'Budget vs. Actual'!$134:$134,'Budget vs. Actual'!$135:$135,'Budget vs. Actual'!$137:$137,'Budget vs. Actual'!$138:$138,'Budget vs. Actual'!$139:$139,'Budget vs. Actual'!$140:$140,'Budget vs. Actual'!$141:$141</definedName>
    <definedName name="QB_DATA_8" localSheetId="1" hidden="1">'Budget vs. Actual'!$142:$142,'Budget vs. Actual'!$143:$143,'Budget vs. Actual'!$144:$144,'Budget vs. Actual'!$145:$145,'Budget vs. Actual'!$146:$146,'Budget vs. Actual'!$147:$147,'Budget vs. Actual'!$148:$148,'Budget vs. Actual'!$149:$149,'Budget vs. Actual'!$150:$150,'Budget vs. Actual'!$151:$151,'Budget vs. Actual'!$152:$152,'Budget vs. Actual'!$153:$153,'Budget vs. Actual'!$158:$158,'Budget vs. Actual'!$159:$159,'Budget vs. Actual'!$160:$160,'Budget vs. Actual'!$163:$163</definedName>
    <definedName name="QB_DATA_9" localSheetId="1" hidden="1">'Budget vs. Actual'!$164:$164,'Budget vs. Actual'!$165:$165</definedName>
    <definedName name="QB_FORMULA_0" localSheetId="1" hidden="1">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Actual'!$M$5,'Budget vs. Actual'!$N$5,'Budget vs. Actual'!$O$5,'Budget vs. Actual'!$P$5</definedName>
    <definedName name="QB_FORMULA_0" localSheetId="2" hidden="1">Expenses!$C$45</definedName>
    <definedName name="QB_FORMULA_0" localSheetId="0" hidden="1">'P&amp;L'!$G$15,'P&amp;L'!$G$16,'P&amp;L'!$G$68,'P&amp;L'!$G$78,'P&amp;L'!$G$79,'P&amp;L'!$G$85,'P&amp;L'!$G$86,'P&amp;L'!$G$87</definedName>
    <definedName name="QB_FORMULA_0" localSheetId="4" hidden="1">'Unpaid Bills'!#REF!,'Unpaid Bills'!#REF!,'Unpaid Bills'!#REF!,'Unpaid Bills'!#REF!,'Unpaid Bills'!#REF!,'Unpaid Bills'!$I$4,'Unpaid Bills'!$I$8,'Unpaid Bills'!#REF!,'Unpaid Bills'!$I$11,'Unpaid Bills'!#REF!,'Unpaid Bills'!$I$14,'Unpaid Bills'!#REF!,'Unpaid Bills'!$I$19,'Unpaid Bills'!$I$23,'Unpaid Bills'!#REF!,'Unpaid Bills'!#REF!</definedName>
    <definedName name="QB_FORMULA_1" localSheetId="1" hidden="1">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Actual'!$M$6,'Budget vs. Actual'!$N$6,'Budget vs. Actual'!$O$6,'Budget vs. Actual'!$P$6</definedName>
    <definedName name="QB_FORMULA_1" localSheetId="4" hidden="1">'Unpaid Bills'!#REF!,'Unpaid Bills'!$I$26,'Unpaid Bills'!#REF!,'Unpaid Bills'!#REF!,'Unpaid Bills'!#REF!,'Unpaid Bills'!$I$27</definedName>
    <definedName name="QB_FORMULA_10" localSheetId="1" hidden="1">'Budget vs. Actual'!$P$15,'Budget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Actual'!$M$16,'Budget vs. Actual'!$N$16,'Budget vs. Actual'!$O$16</definedName>
    <definedName name="QB_FORMULA_100" localSheetId="1" hidden="1">'Budget vs. Actual'!$M$120,'Budget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Actual'!$M$121,'Budget vs. Actual'!$N$121,'Budget vs. Actual'!$O$121</definedName>
    <definedName name="QB_FORMULA_101" localSheetId="1" hidden="1">'Budget vs. Actual'!$P$121,'Budget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Actual'!$M$122,'Budget vs. Actual'!$N$122,'Budget vs. Actual'!$O$122</definedName>
    <definedName name="QB_FORMULA_102" localSheetId="1" hidden="1">'Budget vs. Actual'!$P$122,'Budget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Actual'!$M$123,'Budget vs. Actual'!$N$123,'Budget vs. Actual'!$O$123</definedName>
    <definedName name="QB_FORMULA_103" localSheetId="1" hidden="1">'Budget vs. Actual'!$P$123,'Budget vs. Actual'!$M$124,'Budget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Actual'!$M$125,'Budget vs. Actual'!$N$125</definedName>
    <definedName name="QB_FORMULA_104" localSheetId="1" hidden="1">'Budget vs. Actual'!$O$125,'Budget vs. Actual'!$P$125,'Budget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Actual'!$M$126,'Budget vs. Actual'!$N$126</definedName>
    <definedName name="QB_FORMULA_105" localSheetId="1" hidden="1">'Budget vs. Actual'!$O$126,'Budget vs. Actual'!$P$126,'Budget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Actual'!$M$127,'Budget vs. Actual'!$N$127</definedName>
    <definedName name="QB_FORMULA_106" localSheetId="1" hidden="1">'Budget vs. Actual'!$O$127,'Budget vs. Actual'!$P$127,'Budget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Actual'!$M$128,'Budget vs. Actual'!$N$128</definedName>
    <definedName name="QB_FORMULA_107" localSheetId="1" hidden="1">'Budget vs. Actual'!$O$128,'Budget vs. Actual'!$P$128,'Budget vs. Actual'!$M$129,'Budget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Actual'!$M$130</definedName>
    <definedName name="QB_FORMULA_108" localSheetId="1" hidden="1">'Budget vs. Actual'!$N$130,'Budget vs. Actual'!$O$130,'Budget vs. Actual'!$P$130,'Budget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Actual'!$M$131</definedName>
    <definedName name="QB_FORMULA_109" localSheetId="1" hidden="1">'Budget vs. Actual'!$N$131,'Budget vs. Actual'!$O$131,'Budget vs. Actual'!$P$131,'Budget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Actual'!$M$133</definedName>
    <definedName name="QB_FORMULA_11" localSheetId="1" hidden="1">'Budget vs. Actual'!$P$16,'Budget vs. Actual'!$M$18,'Budget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Actual'!$M$19,'Budget vs. Actual'!$N$19</definedName>
    <definedName name="QB_FORMULA_110" localSheetId="1" hidden="1">'Budget vs. Actual'!$N$133,'Budget vs. Actual'!$O$133,'Budget vs. Actual'!$P$133,'Budget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Actual'!$M$134</definedName>
    <definedName name="QB_FORMULA_111" localSheetId="1" hidden="1">'Budget vs. Actual'!$N$134,'Budget vs. Actual'!$O$134,'Budget vs. Actual'!$P$134,'Budget vs. Actual'!$M$135,'Budget vs. Actual'!$G$136,'Budget vs. Actual'!#REF!,'Budget vs. Actual'!#REF!,'Budget vs. Actual'!#REF!,'Budget vs. Actual'!$H$136,'Budget vs. Actual'!#REF!,'Budget vs. Actual'!#REF!,'Budget vs. Actual'!#REF!,'Budget vs. Actual'!$I$136,'Budget vs. Actual'!#REF!,'Budget vs. Actual'!#REF!,'Budget vs. Actual'!#REF!</definedName>
    <definedName name="QB_FORMULA_112" localSheetId="1" hidden="1">'Budget vs. Actual'!$J$136,'Budget vs. Actual'!#REF!,'Budget vs. Actual'!#REF!,'Budget vs. Actual'!#REF!,'Budget vs. Actual'!$K$136,'Budget vs. Actual'!#REF!,'Budget vs. Actual'!#REF!,'Budget vs. Actual'!#REF!,'Budget vs. Actual'!$L$136,'Budget vs. Actual'!#REF!,'Budget vs. Actual'!#REF!,'Budget vs. Actual'!#REF!,'Budget vs. Actual'!$M$136,'Budget vs. Actual'!$N$136,'Budget vs. Actual'!$O$136,'Budget vs. Actual'!$P$136</definedName>
    <definedName name="QB_FORMULA_113" localSheetId="1" hidden="1">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Actual'!$M$137,'Budget vs. Actual'!$N$137,'Budget vs. Actual'!$O$137,'Budget vs. Actual'!$P$137</definedName>
    <definedName name="QB_FORMULA_114" localSheetId="1" hidden="1">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Actual'!$M$138,'Budget vs. Actual'!$N$138,'Budget vs. Actual'!$O$138,'Budget vs. Actual'!$P$138</definedName>
    <definedName name="QB_FORMULA_115" localSheetId="1" hidden="1">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Actual'!$M$139,'Budget vs. Actual'!$N$139,'Budget vs. Actual'!$O$139,'Budget vs. Actual'!$P$139</definedName>
    <definedName name="QB_FORMULA_116" localSheetId="1" hidden="1">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Actual'!$M$140,'Budget vs. Actual'!$N$140,'Budget vs. Actual'!$O$140,'Budget vs. Actual'!$P$140</definedName>
    <definedName name="QB_FORMULA_117" localSheetId="1" hidden="1">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Actual'!$M$141,'Budget vs. Actual'!$N$141,'Budget vs. Actual'!$O$141,'Budget vs. Actual'!$P$141</definedName>
    <definedName name="QB_FORMULA_118" localSheetId="1" hidden="1">'Budget vs. Actual'!$M$142,'Budget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Actual'!$M$143,'Budget vs. Actual'!$N$143,'Budget vs. Actual'!$O$143</definedName>
    <definedName name="QB_FORMULA_119" localSheetId="1" hidden="1">'Budget vs. Actual'!$P$143,'Budget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Actual'!$M$144,'Budget vs. Actual'!$N$144,'Budget vs. Actual'!$O$144</definedName>
    <definedName name="QB_FORMULA_12" localSheetId="1" hidden="1">'Budget vs. Actual'!$O$19,'Budget vs. Actual'!$P$19,'Budget vs. Actual'!$G$20,'Budget vs. Actual'!#REF!,'Budget vs. Actual'!#REF!,'Budget vs. Actual'!#REF!,'Budget vs. Actual'!$H$20,'Budget vs. Actual'!#REF!,'Budget vs. Actual'!#REF!,'Budget vs. Actual'!#REF!,'Budget vs. Actual'!$I$20,'Budget vs. Actual'!#REF!,'Budget vs. Actual'!#REF!,'Budget vs. Actual'!#REF!,'Budget vs. Actual'!$J$20,'Budget vs. Actual'!#REF!</definedName>
    <definedName name="QB_FORMULA_120" localSheetId="1" hidden="1">'Budget vs. Actual'!$P$144,'Budget vs. Actual'!$M$145,'Budget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Actual'!$M$146,'Budget vs. Actual'!$N$146</definedName>
    <definedName name="QB_FORMULA_121" localSheetId="1" hidden="1">'Budget vs. Actual'!$O$146,'Budget vs. Actual'!$P$146,'Budget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Actual'!$M$147,'Budget vs. Actual'!$N$147</definedName>
    <definedName name="QB_FORMULA_122" localSheetId="1" hidden="1">'Budget vs. Actual'!$O$147,'Budget vs. Actual'!$P$147,'Budget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Actual'!$M$148,'Budget vs. Actual'!$N$148</definedName>
    <definedName name="QB_FORMULA_123" localSheetId="1" hidden="1">'Budget vs. Actual'!$O$148,'Budget vs. Actual'!$P$148,'Budget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Actual'!$M$149,'Budget vs. Actual'!$N$149</definedName>
    <definedName name="QB_FORMULA_124" localSheetId="1" hidden="1">'Budget vs. Actual'!$O$149,'Budget vs. Actual'!$P$149,'Budget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Actual'!$M$150,'Budget vs. Actual'!$N$150</definedName>
    <definedName name="QB_FORMULA_125" localSheetId="1" hidden="1">'Budget vs. Actual'!$O$150,'Budget vs. Actual'!$P$150,'Budget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Actual'!$M$151,'Budget vs. Actual'!$N$151</definedName>
    <definedName name="QB_FORMULA_126" localSheetId="1" hidden="1">'Budget vs. Actual'!$O$151,'Budget vs. Actual'!$P$151,'Budget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Actual'!$M$152,'Budget vs. Actual'!$N$152</definedName>
    <definedName name="QB_FORMULA_127" localSheetId="1" hidden="1">'Budget vs. Actual'!$O$152,'Budget vs. Actual'!$P$152,'Budget vs. Actual'!#REF!,'Budget vs. Actual'!#REF!,'Budget vs. Actual'!#REF!,'Budget vs. Actual'!#REF!,'Budget vs. Actual'!#REF!,'Budget vs. Actual'!#REF!,'Budget vs. Actual'!$M$153,'Budget vs. Actual'!$N$153,'Budget vs. Actual'!$O$153,'Budget vs. Actual'!$P$153,'Budget vs. Actual'!$G$154,'Budget vs. Actual'!#REF!,'Budget vs. Actual'!#REF!,'Budget vs. Actual'!#REF!</definedName>
    <definedName name="QB_FORMULA_128" localSheetId="1" hidden="1">'Budget vs. Actual'!$H$154,'Budget vs. Actual'!#REF!,'Budget vs. Actual'!#REF!,'Budget vs. Actual'!#REF!,'Budget vs. Actual'!$I$154,'Budget vs. Actual'!#REF!,'Budget vs. Actual'!#REF!,'Budget vs. Actual'!#REF!,'Budget vs. Actual'!$J$154,'Budget vs. Actual'!#REF!,'Budget vs. Actual'!#REF!,'Budget vs. Actual'!#REF!,'Budget vs. Actual'!$K$154,'Budget vs. Actual'!#REF!,'Budget vs. Actual'!#REF!,'Budget vs. Actual'!#REF!</definedName>
    <definedName name="QB_FORMULA_129" localSheetId="1" hidden="1">'Budget vs. Actual'!$L$154,'Budget vs. Actual'!#REF!,'Budget vs. Actual'!#REF!,'Budget vs. Actual'!#REF!,'Budget vs. Actual'!$M$154,'Budget vs. Actual'!$N$154,'Budget vs. Actual'!$O$154,'Budget vs. Actual'!$P$154,'Budget vs. Actual'!$G$155,'Budget vs. Actual'!#REF!,'Budget vs. Actual'!#REF!,'Budget vs. Actual'!#REF!,'Budget vs. Actual'!$H$155,'Budget vs. Actual'!#REF!,'Budget vs. Actual'!#REF!,'Budget vs. Actual'!#REF!</definedName>
    <definedName name="QB_FORMULA_13" localSheetId="1" hidden="1">'Budget vs. Actual'!#REF!,'Budget vs. Actual'!#REF!,'Budget vs. Actual'!$K$20,'Budget vs. Actual'!#REF!,'Budget vs. Actual'!#REF!,'Budget vs. Actual'!#REF!,'Budget vs. Actual'!$L$20,'Budget vs. Actual'!#REF!,'Budget vs. Actual'!#REF!,'Budget vs. Actual'!#REF!,'Budget vs. Actual'!$M$20,'Budget vs. Actual'!$N$20,'Budget vs. Actual'!$O$20,'Budget vs. Actual'!$P$20,'Budget vs. Actual'!$M$21,'Budget vs. Actual'!#REF!</definedName>
    <definedName name="QB_FORMULA_130" localSheetId="1" hidden="1">'Budget vs. Actual'!$I$155,'Budget vs. Actual'!#REF!,'Budget vs. Actual'!#REF!,'Budget vs. Actual'!#REF!,'Budget vs. Actual'!$J$155,'Budget vs. Actual'!#REF!,'Budget vs. Actual'!#REF!,'Budget vs. Actual'!#REF!,'Budget vs. Actual'!$K$155,'Budget vs. Actual'!#REF!,'Budget vs. Actual'!#REF!,'Budget vs. Actual'!#REF!,'Budget vs. Actual'!$L$155,'Budget vs. Actual'!#REF!,'Budget vs. Actual'!#REF!,'Budget vs. Actual'!#REF!</definedName>
    <definedName name="QB_FORMULA_131" localSheetId="1" hidden="1">'Budget vs. Actual'!$M$155,'Budget vs. Actual'!$N$155,'Budget vs. Actual'!$O$155,'Budget vs. Actual'!$P$155,'Budget vs. Actual'!$M$158,'Budget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</definedName>
    <definedName name="QB_FORMULA_132" localSheetId="1" hidden="1">'Budget vs. Actual'!#REF!,'Budget vs. Actual'!$M$159,'Budget vs. Actual'!$N$159,'Budget vs. Actual'!$O$159,'Budget vs. Actual'!$P$159,'Budget vs. Actual'!$M$160,'Budget vs. Actual'!$G$161,'Budget vs. Actual'!#REF!,'Budget vs. Actual'!#REF!,'Budget vs. Actual'!#REF!,'Budget vs. Actual'!$H$161,'Budget vs. Actual'!#REF!,'Budget vs. Actual'!#REF!,'Budget vs. Actual'!#REF!,'Budget vs. Actual'!$I$161,'Budget vs. Actual'!#REF!</definedName>
    <definedName name="QB_FORMULA_133" localSheetId="1" hidden="1">'Budget vs. Actual'!#REF!,'Budget vs. Actual'!#REF!,'Budget vs. Actual'!$J$161,'Budget vs. Actual'!#REF!,'Budget vs. Actual'!#REF!,'Budget vs. Actual'!#REF!,'Budget vs. Actual'!$K$161,'Budget vs. Actual'!#REF!,'Budget vs. Actual'!#REF!,'Budget vs. Actual'!#REF!,'Budget vs. Actual'!$L$161,'Budget vs. Actual'!#REF!,'Budget vs. Actual'!#REF!,'Budget vs. Actual'!#REF!,'Budget vs. Actual'!$M$161,'Budget vs. Actual'!$N$161</definedName>
    <definedName name="QB_FORMULA_134" localSheetId="1" hidden="1">'Budget vs. Actual'!$O$161,'Budget vs. Actual'!$P$161,'Budget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Actual'!$M$163,'Budget vs. Actual'!$N$163</definedName>
    <definedName name="QB_FORMULA_135" localSheetId="1" hidden="1">'Budget vs. Actual'!$O$163,'Budget vs. Actual'!$P$163,'Budget vs. Actual'!$M$164,'Budget vs. Actual'!#REF!,'Budget vs. Actual'!#REF!,'Budget vs. Actual'!#REF!,'Budget vs. Actual'!#REF!,'Budget vs. Actual'!#REF!,'Budget vs. Actual'!#REF!,'Budget vs. Actual'!$M$165,'Budget vs. Actual'!$N$165,'Budget vs. Actual'!$O$165,'Budget vs. Actual'!$P$165,'Budget vs. Actual'!$G$166,'Budget vs. Actual'!#REF!,'Budget vs. Actual'!#REF!</definedName>
    <definedName name="QB_FORMULA_136" localSheetId="1" hidden="1">'Budget vs. Actual'!#REF!,'Budget vs. Actual'!$H$166,'Budget vs. Actual'!#REF!,'Budget vs. Actual'!#REF!,'Budget vs. Actual'!#REF!,'Budget vs. Actual'!$I$166,'Budget vs. Actual'!#REF!,'Budget vs. Actual'!#REF!,'Budget vs. Actual'!#REF!,'Budget vs. Actual'!$J$166,'Budget vs. Actual'!#REF!,'Budget vs. Actual'!#REF!,'Budget vs. Actual'!#REF!,'Budget vs. Actual'!$K$166,'Budget vs. Actual'!#REF!,'Budget vs. Actual'!#REF!</definedName>
    <definedName name="QB_FORMULA_137" localSheetId="1" hidden="1">'Budget vs. Actual'!#REF!,'Budget vs. Actual'!$L$166,'Budget vs. Actual'!#REF!,'Budget vs. Actual'!#REF!,'Budget vs. Actual'!#REF!,'Budget vs. Actual'!$M$166,'Budget vs. Actual'!$N$166,'Budget vs. Actual'!$O$166,'Budget vs. Actual'!$P$166,'Budget vs. Actual'!$G$167,'Budget vs. Actual'!#REF!,'Budget vs. Actual'!#REF!,'Budget vs. Actual'!#REF!,'Budget vs. Actual'!$H$167,'Budget vs. Actual'!#REF!,'Budget vs. Actual'!#REF!</definedName>
    <definedName name="QB_FORMULA_138" localSheetId="1" hidden="1">'Budget vs. Actual'!#REF!,'Budget vs. Actual'!$I$167,'Budget vs. Actual'!#REF!,'Budget vs. Actual'!#REF!,'Budget vs. Actual'!#REF!,'Budget vs. Actual'!$J$167,'Budget vs. Actual'!#REF!,'Budget vs. Actual'!#REF!,'Budget vs. Actual'!#REF!,'Budget vs. Actual'!$K$167,'Budget vs. Actual'!#REF!,'Budget vs. Actual'!#REF!,'Budget vs. Actual'!#REF!,'Budget vs. Actual'!$L$167,'Budget vs. Actual'!#REF!,'Budget vs. Actual'!#REF!</definedName>
    <definedName name="QB_FORMULA_139" localSheetId="1" hidden="1">'Budget vs. Actual'!#REF!,'Budget vs. Actual'!$M$167,'Budget vs. Actual'!$N$167,'Budget vs. Actual'!$O$167,'Budget vs. Actual'!$P$167,'Budget vs. Actual'!$G$168,'Budget vs. Actual'!#REF!,'Budget vs. Actual'!#REF!,'Budget vs. Actual'!#REF!,'Budget vs. Actual'!$H$168,'Budget vs. Actual'!#REF!,'Budget vs. Actual'!#REF!,'Budget vs. Actual'!#REF!,'Budget vs. Actual'!$I$168,'Budget vs. Actual'!#REF!,'Budget vs. Actual'!#REF!</definedName>
    <definedName name="QB_FORMULA_14" localSheetId="1" hidden="1">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Actual'!$M$22,'Budget vs. Actual'!$N$22,'Budget vs. Actual'!$O$22,'Budget vs. Actual'!$P$22,'Budget vs. Actual'!#REF!</definedName>
    <definedName name="QB_FORMULA_140" localSheetId="1" hidden="1">'Budget vs. Actual'!#REF!,'Budget vs. Actual'!$J$168,'Budget vs. Actual'!#REF!,'Budget vs. Actual'!#REF!,'Budget vs. Actual'!#REF!,'Budget vs. Actual'!$K$168,'Budget vs. Actual'!#REF!,'Budget vs. Actual'!#REF!,'Budget vs. Actual'!#REF!,'Budget vs. Actual'!$L$168,'Budget vs. Actual'!#REF!,'Budget vs. Actual'!#REF!,'Budget vs. Actual'!#REF!,'Budget vs. Actual'!$M$168,'Budget vs. Actual'!$N$168,'Budget vs. Actual'!$O$168</definedName>
    <definedName name="QB_FORMULA_141" localSheetId="1" hidden="1">'Budget vs. Actual'!$P$168</definedName>
    <definedName name="QB_FORMULA_15" localSheetId="1" hidden="1">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Actual'!$M$23,'Budget vs. Actual'!$N$23,'Budget vs. Actual'!$O$23,'Budget vs. Actual'!$P$23,'Budget vs. Actual'!$M$24</definedName>
    <definedName name="QB_FORMULA_16" localSheetId="1" hidden="1">'Budget vs. Actual'!$G$25,'Budget vs. Actual'!#REF!,'Budget vs. Actual'!#REF!,'Budget vs. Actual'!#REF!,'Budget vs. Actual'!$H$25,'Budget vs. Actual'!#REF!,'Budget vs. Actual'!#REF!,'Budget vs. Actual'!#REF!,'Budget vs. Actual'!$I$25,'Budget vs. Actual'!#REF!,'Budget vs. Actual'!#REF!,'Budget vs. Actual'!#REF!,'Budget vs. Actual'!$J$25,'Budget vs. Actual'!#REF!,'Budget vs. Actual'!#REF!,'Budget vs. Actual'!#REF!</definedName>
    <definedName name="QB_FORMULA_17" localSheetId="1" hidden="1">'Budget vs. Actual'!$K$25,'Budget vs. Actual'!#REF!,'Budget vs. Actual'!#REF!,'Budget vs. Actual'!#REF!,'Budget vs. Actual'!$L$25,'Budget vs. Actual'!#REF!,'Budget vs. Actual'!#REF!,'Budget vs. Actual'!#REF!,'Budget vs. Actual'!$M$25,'Budget vs. Actual'!$N$25,'Budget vs. Actual'!$O$25,'Budget vs. Actual'!$P$25,'Budget vs. Actual'!$G$26,'Budget vs. Actual'!#REF!,'Budget vs. Actual'!#REF!,'Budget vs. Actual'!#REF!</definedName>
    <definedName name="QB_FORMULA_18" localSheetId="1" hidden="1">'Budget vs. Actual'!$H$26,'Budget vs. Actual'!#REF!,'Budget vs. Actual'!#REF!,'Budget vs. Actual'!#REF!,'Budget vs. Actual'!$I$26,'Budget vs. Actual'!#REF!,'Budget vs. Actual'!#REF!,'Budget vs. Actual'!#REF!,'Budget vs. Actual'!$J$26,'Budget vs. Actual'!#REF!,'Budget vs. Actual'!#REF!,'Budget vs. Actual'!#REF!,'Budget vs. Actual'!$K$26,'Budget vs. Actual'!#REF!,'Budget vs. Actual'!#REF!,'Budget vs. Actual'!#REF!</definedName>
    <definedName name="QB_FORMULA_19" localSheetId="1" hidden="1">'Budget vs. Actual'!$L$26,'Budget vs. Actual'!#REF!,'Budget vs. Actual'!#REF!,'Budget vs. Actual'!#REF!,'Budget vs. Actual'!$M$26,'Budget vs. Actual'!$N$26,'Budget vs. Actual'!$O$26,'Budget vs. Actual'!$P$26,'Budget vs. Actual'!$M$28,'Budget vs. Actual'!#REF!,'Budget vs. Actual'!#REF!,'Budget vs. Actual'!#REF!,'Budget vs. Actual'!#REF!,'Budget vs. Actual'!#REF!,'Budget vs. Actual'!#REF!,'Budget vs. Actual'!#REF!</definedName>
    <definedName name="QB_FORMULA_2" localSheetId="1" hidden="1">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Actual'!$M$7,'Budget vs. Actual'!$N$7,'Budget vs. Actual'!$O$7,'Budget vs. Actual'!$P$7</definedName>
    <definedName name="QB_FORMULA_20" localSheetId="1" hidden="1">'Budget vs. Actual'!#REF!,'Budget vs. Actual'!#REF!,'Budget vs. Actual'!#REF!,'Budget vs. Actual'!#REF!,'Budget vs. Actual'!#REF!,'Budget vs. Actual'!$M$29,'Budget vs. Actual'!$N$29,'Budget vs. Actual'!$O$29,'Budget vs. Actual'!$P$29,'Budget vs. Actual'!#REF!,'Budget vs. Actual'!#REF!,'Budget vs. Actual'!#REF!,'Budget vs. Actual'!#REF!,'Budget vs. Actual'!#REF!,'Budget vs. Actual'!#REF!,'Budget vs. Actual'!#REF!</definedName>
    <definedName name="QB_FORMULA_21" localSheetId="1" hidden="1">'Budget vs. Actual'!#REF!,'Budget vs. Actual'!#REF!,'Budget vs. Actual'!#REF!,'Budget vs. Actual'!#REF!,'Budget vs. Actual'!#REF!,'Budget vs. Actual'!$M$30,'Budget vs. Actual'!$N$30,'Budget vs. Actual'!$O$30,'Budget vs. Actual'!$P$30,'Budget vs. Actual'!#REF!,'Budget vs. Actual'!#REF!,'Budget vs. Actual'!#REF!,'Budget vs. Actual'!#REF!,'Budget vs. Actual'!#REF!,'Budget vs. Actual'!#REF!,'Budget vs. Actual'!#REF!</definedName>
    <definedName name="QB_FORMULA_22" localSheetId="1" hidden="1">'Budget vs. Actual'!#REF!,'Budget vs. Actual'!#REF!,'Budget vs. Actual'!#REF!,'Budget vs. Actual'!#REF!,'Budget vs. Actual'!#REF!,'Budget vs. Actual'!$M$31,'Budget vs. Actual'!$N$31,'Budget vs. Actual'!$O$31,'Budget vs. Actual'!$P$31,'Budget vs. Actual'!#REF!,'Budget vs. Actual'!#REF!,'Budget vs. Actual'!#REF!,'Budget vs. Actual'!#REF!,'Budget vs. Actual'!#REF!,'Budget vs. Actual'!#REF!,'Budget vs. Actual'!#REF!</definedName>
    <definedName name="QB_FORMULA_23" localSheetId="1" hidden="1">'Budget vs. Actual'!#REF!,'Budget vs. Actual'!#REF!,'Budget vs. Actual'!#REF!,'Budget vs. Actual'!#REF!,'Budget vs. Actual'!#REF!,'Budget vs. Actual'!$M$32,'Budget vs. Actual'!$N$32,'Budget vs. Actual'!$O$32,'Budget vs. Actual'!$P$32,'Budget vs. Actual'!#REF!,'Budget vs. Actual'!#REF!,'Budget vs. Actual'!#REF!,'Budget vs. Actual'!#REF!,'Budget vs. Actual'!#REF!,'Budget vs. Actual'!#REF!,'Budget vs. Actual'!#REF!</definedName>
    <definedName name="QB_FORMULA_24" localSheetId="1" hidden="1">'Budget vs. Actual'!#REF!,'Budget vs. Actual'!#REF!,'Budget vs. Actual'!#REF!,'Budget vs. Actual'!#REF!,'Budget vs. Actual'!#REF!,'Budget vs. Actual'!$M$33,'Budget vs. Actual'!$N$33,'Budget vs. Actual'!$O$33,'Budget vs. Actual'!$P$33,'Budget vs. Actual'!#REF!,'Budget vs. Actual'!#REF!,'Budget vs. Actual'!#REF!,'Budget vs. Actual'!#REF!,'Budget vs. Actual'!#REF!,'Budget vs. Actual'!#REF!,'Budget vs. Actual'!#REF!</definedName>
    <definedName name="QB_FORMULA_25" localSheetId="1" hidden="1">'Budget vs. Actual'!#REF!,'Budget vs. Actual'!#REF!,'Budget vs. Actual'!#REF!,'Budget vs. Actual'!#REF!,'Budget vs. Actual'!#REF!,'Budget vs. Actual'!$M$34,'Budget vs. Actual'!$N$34,'Budget vs. Actual'!$O$34,'Budget vs. Actual'!$P$34,'Budget vs. Actual'!#REF!,'Budget vs. Actual'!#REF!,'Budget vs. Actual'!#REF!,'Budget vs. Actual'!#REF!,'Budget vs. Actual'!#REF!,'Budget vs. Actual'!#REF!,'Budget vs. Actual'!#REF!</definedName>
    <definedName name="QB_FORMULA_26" localSheetId="1" hidden="1">'Budget vs. Actual'!#REF!,'Budget vs. Actual'!#REF!,'Budget vs. Actual'!#REF!,'Budget vs. Actual'!#REF!,'Budget vs. Actual'!#REF!,'Budget vs. Actual'!$M$35,'Budget vs. Actual'!$N$35,'Budget vs. Actual'!$O$35,'Budget vs. Actual'!$P$35,'Budget vs. Actual'!#REF!,'Budget vs. Actual'!#REF!,'Budget vs. Actual'!#REF!,'Budget vs. Actual'!#REF!,'Budget vs. Actual'!#REF!,'Budget vs. Actual'!#REF!,'Budget vs. Actual'!#REF!</definedName>
    <definedName name="QB_FORMULA_27" localSheetId="1" hidden="1">'Budget vs. Actual'!#REF!,'Budget vs. Actual'!#REF!,'Budget vs. Actual'!#REF!,'Budget vs. Actual'!#REF!,'Budget vs. Actual'!#REF!,'Budget vs. Actual'!$M$36,'Budget vs. Actual'!$N$36,'Budget vs. Actual'!$O$36,'Budget vs. Actual'!$P$36,'Budget vs. Actual'!#REF!,'Budget vs. Actual'!#REF!,'Budget vs. Actual'!#REF!,'Budget vs. Actual'!#REF!,'Budget vs. Actual'!#REF!,'Budget vs. Actual'!#REF!,'Budget vs. Actual'!#REF!</definedName>
    <definedName name="QB_FORMULA_28" localSheetId="1" hidden="1">'Budget vs. Actual'!#REF!,'Budget vs. Actual'!#REF!,'Budget vs. Actual'!#REF!,'Budget vs. Actual'!#REF!,'Budget vs. Actual'!#REF!,'Budget vs. Actual'!$M$37,'Budget vs. Actual'!$N$37,'Budget vs. Actual'!$O$37,'Budget vs. Actual'!$P$37,'Budget vs. Actual'!$M$38,'Budget vs. Actual'!#REF!,'Budget vs. Actual'!#REF!,'Budget vs. Actual'!#REF!,'Budget vs. Actual'!#REF!,'Budget vs. Actual'!#REF!,'Budget vs. Actual'!#REF!</definedName>
    <definedName name="QB_FORMULA_29" localSheetId="1" hidden="1">'Budget vs. Actual'!#REF!,'Budget vs. Actual'!#REF!,'Budget vs. Actual'!#REF!,'Budget vs. Actual'!#REF!,'Budget vs. Actual'!#REF!,'Budget vs. Actual'!#REF!,'Budget vs. Actual'!$M$40,'Budget vs. Actual'!$N$40,'Budget vs. Actual'!$O$40,'Budget vs. Actual'!$P$40,'Budget vs. Actual'!#REF!,'Budget vs. Actual'!#REF!,'Budget vs. Actual'!#REF!,'Budget vs. Actual'!#REF!,'Budget vs. Actual'!#REF!,'Budget vs. Actual'!#REF!</definedName>
    <definedName name="QB_FORMULA_3" localSheetId="1" hidden="1">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Actual'!$M$8,'Budget vs. Actual'!$N$8,'Budget vs. Actual'!$O$8,'Budget vs. Actual'!$P$8</definedName>
    <definedName name="QB_FORMULA_30" localSheetId="1" hidden="1">'Budget vs. Actual'!#REF!,'Budget vs. Actual'!#REF!,'Budget vs. Actual'!#REF!,'Budget vs. Actual'!#REF!,'Budget vs. Actual'!#REF!,'Budget vs. Actual'!#REF!,'Budget vs. Actual'!$M$41,'Budget vs. Actual'!$N$41,'Budget vs. Actual'!$O$41,'Budget vs. Actual'!$P$41,'Budget vs. Actual'!$G$42,'Budget vs. Actual'!#REF!,'Budget vs. Actual'!#REF!,'Budget vs. Actual'!#REF!,'Budget vs. Actual'!$H$42,'Budget vs. Actual'!#REF!</definedName>
    <definedName name="QB_FORMULA_31" localSheetId="1" hidden="1">'Budget vs. Actual'!#REF!,'Budget vs. Actual'!#REF!,'Budget vs. Actual'!$I$42,'Budget vs. Actual'!#REF!,'Budget vs. Actual'!#REF!,'Budget vs. Actual'!#REF!,'Budget vs. Actual'!$J$42,'Budget vs. Actual'!#REF!,'Budget vs. Actual'!#REF!,'Budget vs. Actual'!#REF!,'Budget vs. Actual'!$K$42,'Budget vs. Actual'!#REF!,'Budget vs. Actual'!#REF!,'Budget vs. Actual'!#REF!,'Budget vs. Actual'!$L$42,'Budget vs. Actual'!#REF!</definedName>
    <definedName name="QB_FORMULA_32" localSheetId="1" hidden="1">'Budget vs. Actual'!#REF!,'Budget vs. Actual'!#REF!,'Budget vs. Actual'!$M$42,'Budget vs. Actual'!$N$42,'Budget vs. Actual'!$O$42,'Budget vs. Actual'!$P$42,'Budget vs. Actual'!#REF!,'Budget vs. Actual'!#REF!,'Budget vs. Actual'!#REF!,'Budget vs. Actual'!#REF!,'Budget vs. Actual'!#REF!,'Budget vs. Actual'!#REF!,'Budget vs. Actual'!#REF!,'Budget vs. Actual'!#REF!,'Budget vs. Actual'!#REF!,'Budget vs. Actual'!#REF!</definedName>
    <definedName name="QB_FORMULA_33" localSheetId="1" hidden="1">'Budget vs. Actual'!#REF!,'Budget vs. Actual'!#REF!,'Budget vs. Actual'!$M$43,'Budget vs. Actual'!$N$43,'Budget vs. Actual'!$O$43,'Budget vs. Actual'!$P$43,'Budget vs. Actual'!$M$44,'Budget vs. Actual'!$M$45,'Budget vs. Actual'!$M$46,'Budget vs. Actual'!#REF!,'Budget vs. Actual'!#REF!,'Budget vs. Actual'!#REF!,'Budget vs. Actual'!#REF!,'Budget vs. Actual'!#REF!,'Budget vs. Actual'!#REF!,'Budget vs. Actual'!#REF!</definedName>
    <definedName name="QB_FORMULA_34" localSheetId="1" hidden="1">'Budget vs. Actual'!#REF!,'Budget vs. Actual'!#REF!,'Budget vs. Actual'!#REF!,'Budget vs. Actual'!#REF!,'Budget vs. Actual'!#REF!,'Budget vs. Actual'!$M$47,'Budget vs. Actual'!$N$47,'Budget vs. Actual'!$O$47,'Budget vs. Actual'!$P$47,'Budget vs. Actual'!#REF!,'Budget vs. Actual'!#REF!,'Budget vs. Actual'!#REF!,'Budget vs. Actual'!#REF!,'Budget vs. Actual'!#REF!,'Budget vs. Actual'!#REF!,'Budget vs. Actual'!#REF!</definedName>
    <definedName name="QB_FORMULA_35" localSheetId="1" hidden="1">'Budget vs. Actual'!#REF!,'Budget vs. Actual'!#REF!,'Budget vs. Actual'!#REF!,'Budget vs. Actual'!#REF!,'Budget vs. Actual'!#REF!,'Budget vs. Actual'!$M$48,'Budget vs. Actual'!$N$48,'Budget vs. Actual'!$O$48,'Budget vs. Actual'!$P$48,'Budget vs. Actual'!#REF!,'Budget vs. Actual'!#REF!,'Budget vs. Actual'!#REF!,'Budget vs. Actual'!#REF!,'Budget vs. Actual'!#REF!,'Budget vs. Actual'!#REF!,'Budget vs. Actual'!#REF!</definedName>
    <definedName name="QB_FORMULA_36" localSheetId="1" hidden="1">'Budget vs. Actual'!#REF!,'Budget vs. Actual'!#REF!,'Budget vs. Actual'!#REF!,'Budget vs. Actual'!#REF!,'Budget vs. Actual'!#REF!,'Budget vs. Actual'!$M$49,'Budget vs. Actual'!$N$49,'Budget vs. Actual'!$O$49,'Budget vs. Actual'!$P$49,'Budget vs. Actual'!#REF!,'Budget vs. Actual'!#REF!,'Budget vs. Actual'!#REF!,'Budget vs. Actual'!#REF!,'Budget vs. Actual'!#REF!,'Budget vs. Actual'!#REF!,'Budget vs. Actual'!#REF!</definedName>
    <definedName name="QB_FORMULA_37" localSheetId="1" hidden="1">'Budget vs. Actual'!#REF!,'Budget vs. Actual'!#REF!,'Budget vs. Actual'!#REF!,'Budget vs. Actual'!#REF!,'Budget vs. Actual'!#REF!,'Budget vs. Actual'!$M$50,'Budget vs. Actual'!$N$50,'Budget vs. Actual'!$O$50,'Budget vs. Actual'!$P$50,'Budget vs. Actual'!#REF!,'Budget vs. Actual'!#REF!,'Budget vs. Actual'!#REF!,'Budget vs. Actual'!#REF!,'Budget vs. Actual'!#REF!,'Budget vs. Actual'!#REF!,'Budget vs. Actual'!#REF!</definedName>
    <definedName name="QB_FORMULA_38" localSheetId="1" hidden="1">'Budget vs. Actual'!#REF!,'Budget vs. Actual'!#REF!,'Budget vs. Actual'!#REF!,'Budget vs. Actual'!#REF!,'Budget vs. Actual'!#REF!,'Budget vs. Actual'!$M$51,'Budget vs. Actual'!$N$51,'Budget vs. Actual'!$O$51,'Budget vs. Actual'!$P$51,'Budget vs. Actual'!#REF!,'Budget vs. Actual'!#REF!,'Budget vs. Actual'!#REF!,'Budget vs. Actual'!#REF!,'Budget vs. Actual'!#REF!,'Budget vs. Actual'!#REF!,'Budget vs. Actual'!#REF!</definedName>
    <definedName name="QB_FORMULA_39" localSheetId="1" hidden="1">'Budget vs. Actual'!#REF!,'Budget vs. Actual'!#REF!,'Budget vs. Actual'!#REF!,'Budget vs. Actual'!#REF!,'Budget vs. Actual'!#REF!,'Budget vs. Actual'!$M$52,'Budget vs. Actual'!$N$52,'Budget vs. Actual'!$O$52,'Budget vs. Actual'!$P$52,'Budget vs. Actual'!#REF!,'Budget vs. Actual'!#REF!,'Budget vs. Actual'!#REF!,'Budget vs. Actual'!#REF!,'Budget vs. Actual'!#REF!,'Budget vs. Actual'!#REF!,'Budget vs. Actual'!#REF!</definedName>
    <definedName name="QB_FORMULA_4" localSheetId="1" hidden="1">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Actual'!$M$9,'Budget vs. Actual'!$N$9,'Budget vs. Actual'!$O$9,'Budget vs. Actual'!$P$9</definedName>
    <definedName name="QB_FORMULA_40" localSheetId="1" hidden="1">'Budget vs. Actual'!#REF!,'Budget vs. Actual'!#REF!,'Budget vs. Actual'!#REF!,'Budget vs. Actual'!#REF!,'Budget vs. Actual'!#REF!,'Budget vs. Actual'!$M$53,'Budget vs. Actual'!$N$53,'Budget vs. Actual'!$O$53,'Budget vs. Actual'!$P$53,'Budget vs. Actual'!#REF!,'Budget vs. Actual'!#REF!,'Budget vs. Actual'!#REF!,'Budget vs. Actual'!#REF!,'Budget vs. Actual'!#REF!,'Budget vs. Actual'!#REF!,'Budget vs. Actual'!#REF!</definedName>
    <definedName name="QB_FORMULA_41" localSheetId="1" hidden="1">'Budget vs. Actual'!#REF!,'Budget vs. Actual'!#REF!,'Budget vs. Actual'!#REF!,'Budget vs. Actual'!#REF!,'Budget vs. Actual'!#REF!,'Budget vs. Actual'!$M$54,'Budget vs. Actual'!$N$54,'Budget vs. Actual'!$O$54,'Budget vs. Actual'!$P$54,'Budget vs. Actual'!#REF!,'Budget vs. Actual'!#REF!,'Budget vs. Actual'!#REF!,'Budget vs. Actual'!#REF!,'Budget vs. Actual'!#REF!,'Budget vs. Actual'!#REF!,'Budget vs. Actual'!#REF!</definedName>
    <definedName name="QB_FORMULA_42" localSheetId="1" hidden="1">'Budget vs. Actual'!#REF!,'Budget vs. Actual'!#REF!,'Budget vs. Actual'!#REF!,'Budget vs. Actual'!#REF!,'Budget vs. Actual'!#REF!,'Budget vs. Actual'!$M$55,'Budget vs. Actual'!$N$55,'Budget vs. Actual'!$O$55,'Budget vs. Actual'!$P$55,'Budget vs. Actual'!#REF!,'Budget vs. Actual'!#REF!,'Budget vs. Actual'!#REF!,'Budget vs. Actual'!#REF!,'Budget vs. Actual'!#REF!,'Budget vs. Actual'!#REF!,'Budget vs. Actual'!#REF!</definedName>
    <definedName name="QB_FORMULA_43" localSheetId="1" hidden="1">'Budget vs. Actual'!#REF!,'Budget vs. Actual'!#REF!,'Budget vs. Actual'!#REF!,'Budget vs. Actual'!#REF!,'Budget vs. Actual'!#REF!,'Budget vs. Actual'!$M$56,'Budget vs. Actual'!$N$56,'Budget vs. Actual'!$O$56,'Budget vs. Actual'!$P$56,'Budget vs. Actual'!#REF!,'Budget vs. Actual'!#REF!,'Budget vs. Actual'!#REF!,'Budget vs. Actual'!#REF!,'Budget vs. Actual'!#REF!,'Budget vs. Actual'!#REF!,'Budget vs. Actual'!#REF!</definedName>
    <definedName name="QB_FORMULA_44" localSheetId="1" hidden="1">'Budget vs. Actual'!#REF!,'Budget vs. Actual'!#REF!,'Budget vs. Actual'!#REF!,'Budget vs. Actual'!#REF!,'Budget vs. Actual'!#REF!,'Budget vs. Actual'!$M$57,'Budget vs. Actual'!$N$57,'Budget vs. Actual'!$O$57,'Budget vs. Actual'!$P$57,'Budget vs. Actual'!#REF!,'Budget vs. Actual'!#REF!,'Budget vs. Actual'!#REF!,'Budget vs. Actual'!#REF!,'Budget vs. Actual'!#REF!,'Budget vs. Actual'!#REF!,'Budget vs. Actual'!#REF!</definedName>
    <definedName name="QB_FORMULA_45" localSheetId="1" hidden="1">'Budget vs. Actual'!#REF!,'Budget vs. Actual'!#REF!,'Budget vs. Actual'!#REF!,'Budget vs. Actual'!#REF!,'Budget vs. Actual'!#REF!,'Budget vs. Actual'!$M$58,'Budget vs. Actual'!$N$58,'Budget vs. Actual'!$O$58,'Budget vs. Actual'!$P$58,'Budget vs. Actual'!#REF!,'Budget vs. Actual'!#REF!,'Budget vs. Actual'!#REF!,'Budget vs. Actual'!#REF!,'Budget vs. Actual'!#REF!,'Budget vs. Actual'!#REF!,'Budget vs. Actual'!#REF!</definedName>
    <definedName name="QB_FORMULA_46" localSheetId="1" hidden="1">'Budget vs. Actual'!#REF!,'Budget vs. Actual'!#REF!,'Budget vs. Actual'!#REF!,'Budget vs. Actual'!#REF!,'Budget vs. Actual'!#REF!,'Budget vs. Actual'!$M$59,'Budget vs. Actual'!$N$59,'Budget vs. Actual'!$O$59,'Budget vs. Actual'!$P$59,'Budget vs. Actual'!#REF!,'Budget vs. Actual'!#REF!,'Budget vs. Actual'!#REF!,'Budget vs. Actual'!#REF!,'Budget vs. Actual'!#REF!,'Budget vs. Actual'!#REF!,'Budget vs. Actual'!#REF!</definedName>
    <definedName name="QB_FORMULA_47" localSheetId="1" hidden="1">'Budget vs. Actual'!#REF!,'Budget vs. Actual'!#REF!,'Budget vs. Actual'!#REF!,'Budget vs. Actual'!#REF!,'Budget vs. Actual'!#REF!,'Budget vs. Actual'!$M$60,'Budget vs. Actual'!$N$60,'Budget vs. Actual'!$O$60,'Budget vs. Actual'!$P$60,'Budget vs. Actual'!#REF!,'Budget vs. Actual'!#REF!,'Budget vs. Actual'!#REF!,'Budget vs. Actual'!#REF!,'Budget vs. Actual'!#REF!,'Budget vs. Actual'!#REF!,'Budget vs. Actual'!#REF!</definedName>
    <definedName name="QB_FORMULA_48" localSheetId="1" hidden="1">'Budget vs. Actual'!#REF!,'Budget vs. Actual'!#REF!,'Budget vs. Actual'!#REF!,'Budget vs. Actual'!#REF!,'Budget vs. Actual'!#REF!,'Budget vs. Actual'!$M$61,'Budget vs. Actual'!$N$61,'Budget vs. Actual'!$O$61,'Budget vs. Actual'!$P$61,'Budget vs. Actual'!$M$62,'Budget vs. Actual'!#REF!,'Budget vs. Actual'!#REF!,'Budget vs. Actual'!#REF!,'Budget vs. Actual'!#REF!,'Budget vs. Actual'!#REF!,'Budget vs. Actual'!#REF!</definedName>
    <definedName name="QB_FORMULA_49" localSheetId="1" hidden="1">'Budget vs. Actual'!#REF!,'Budget vs. Actual'!#REF!,'Budget vs. Actual'!#REF!,'Budget vs. Actual'!#REF!,'Budget vs. Actual'!#REF!,'Budget vs. Actual'!#REF!,'Budget vs. Actual'!$M$63,'Budget vs. Actual'!$N$63,'Budget vs. Actual'!$O$63,'Budget vs. Actual'!$P$63,'Budget vs. Actual'!#REF!,'Budget vs. Actual'!#REF!,'Budget vs. Actual'!#REF!,'Budget vs. Actual'!#REF!,'Budget vs. Actual'!#REF!,'Budget vs. Actual'!#REF!</definedName>
    <definedName name="QB_FORMULA_5" localSheetId="1" hidden="1">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Actual'!$M$10,'Budget vs. Actual'!$N$10,'Budget vs. Actual'!$O$10,'Budget vs. Actual'!$P$10</definedName>
    <definedName name="QB_FORMULA_50" localSheetId="1" hidden="1">'Budget vs. Actual'!#REF!,'Budget vs. Actual'!#REF!,'Budget vs. Actual'!#REF!,'Budget vs. Actual'!#REF!,'Budget vs. Actual'!#REF!,'Budget vs. Actual'!#REF!,'Budget vs. Actual'!$M$64,'Budget vs. Actual'!$N$64,'Budget vs. Actual'!$O$64,'Budget vs. Actual'!$P$64,'Budget vs. Actual'!#REF!,'Budget vs. Actual'!#REF!,'Budget vs. Actual'!#REF!,'Budget vs. Actual'!#REF!,'Budget vs. Actual'!#REF!,'Budget vs. Actual'!#REF!</definedName>
    <definedName name="QB_FORMULA_51" localSheetId="1" hidden="1">'Budget vs. Actual'!#REF!,'Budget vs. Actual'!#REF!,'Budget vs. Actual'!#REF!,'Budget vs. Actual'!#REF!,'Budget vs. Actual'!#REF!,'Budget vs. Actual'!#REF!,'Budget vs. Actual'!$M$65,'Budget vs. Actual'!$N$65,'Budget vs. Actual'!$O$65,'Budget vs. Actual'!$P$65,'Budget vs. Actual'!$M$66,'Budget vs. Actual'!#REF!,'Budget vs. Actual'!#REF!,'Budget vs. Actual'!#REF!,'Budget vs. Actual'!#REF!,'Budget vs. Actual'!#REF!</definedName>
    <definedName name="QB_FORMULA_52" localSheetId="1" hidden="1">'Budget vs. Actual'!#REF!,'Budget vs. Actual'!#REF!,'Budget vs. Actual'!#REF!,'Budget vs. Actual'!#REF!,'Budget vs. Actual'!#REF!,'Budget vs. Actual'!#REF!,'Budget vs. Actual'!#REF!,'Budget vs. Actual'!$M$67,'Budget vs. Actual'!$N$67,'Budget vs. Actual'!$O$67,'Budget vs. Actual'!$P$67,'Budget vs. Actual'!#REF!,'Budget vs. Actual'!#REF!,'Budget vs. Actual'!#REF!,'Budget vs. Actual'!#REF!,'Budget vs. Actual'!#REF!</definedName>
    <definedName name="QB_FORMULA_53" localSheetId="1" hidden="1">'Budget vs. Actual'!#REF!,'Budget vs. Actual'!#REF!,'Budget vs. Actual'!#REF!,'Budget vs. Actual'!#REF!,'Budget vs. Actual'!#REF!,'Budget vs. Actual'!#REF!,'Budget vs. Actual'!#REF!,'Budget vs. Actual'!$M$68,'Budget vs. Actual'!$N$68,'Budget vs. Actual'!$O$68,'Budget vs. Actual'!$P$68,'Budget vs. Actual'!#REF!,'Budget vs. Actual'!#REF!,'Budget vs. Actual'!#REF!,'Budget vs. Actual'!#REF!,'Budget vs. Actual'!#REF!</definedName>
    <definedName name="QB_FORMULA_54" localSheetId="1" hidden="1">'Budget vs. Actual'!#REF!,'Budget vs. Actual'!#REF!,'Budget vs. Actual'!#REF!,'Budget vs. Actual'!#REF!,'Budget vs. Actual'!#REF!,'Budget vs. Actual'!#REF!,'Budget vs. Actual'!#REF!,'Budget vs. Actual'!$M$69,'Budget vs. Actual'!$N$69,'Budget vs. Actual'!$O$69,'Budget vs. Actual'!$P$69,'Budget vs. Actual'!#REF!,'Budget vs. Actual'!#REF!,'Budget vs. Actual'!#REF!,'Budget vs. Actual'!#REF!,'Budget vs. Actual'!#REF!</definedName>
    <definedName name="QB_FORMULA_55" localSheetId="1" hidden="1">'Budget vs. Actual'!#REF!,'Budget vs. Actual'!#REF!,'Budget vs. Actual'!#REF!,'Budget vs. Actual'!#REF!,'Budget vs. Actual'!#REF!,'Budget vs. Actual'!#REF!,'Budget vs. Actual'!#REF!,'Budget vs. Actual'!$M$70,'Budget vs. Actual'!$N$70,'Budget vs. Actual'!$O$70,'Budget vs. Actual'!$P$70,'Budget vs. Actual'!#REF!,'Budget vs. Actual'!#REF!,'Budget vs. Actual'!#REF!,'Budget vs. Actual'!#REF!,'Budget vs. Actual'!#REF!</definedName>
    <definedName name="QB_FORMULA_56" localSheetId="1" hidden="1">'Budget vs. Actual'!#REF!,'Budget vs. Actual'!#REF!,'Budget vs. Actual'!#REF!,'Budget vs. Actual'!#REF!,'Budget vs. Actual'!#REF!,'Budget vs. Actual'!#REF!,'Budget vs. Actual'!#REF!,'Budget vs. Actual'!$M$71,'Budget vs. Actual'!$N$71,'Budget vs. Actual'!$O$71,'Budget vs. Actual'!$P$71,'Budget vs. Actual'!#REF!,'Budget vs. Actual'!#REF!,'Budget vs. Actual'!#REF!,'Budget vs. Actual'!#REF!,'Budget vs. Actual'!#REF!</definedName>
    <definedName name="QB_FORMULA_57" localSheetId="1" hidden="1">'Budget vs. Actual'!#REF!,'Budget vs. Actual'!#REF!,'Budget vs. Actual'!#REF!,'Budget vs. Actual'!#REF!,'Budget vs. Actual'!#REF!,'Budget vs. Actual'!#REF!,'Budget vs. Actual'!#REF!,'Budget vs. Actual'!$M$72,'Budget vs. Actual'!$N$72,'Budget vs. Actual'!$O$72,'Budget vs. Actual'!$P$72,'Budget vs. Actual'!#REF!,'Budget vs. Actual'!#REF!,'Budget vs. Actual'!#REF!,'Budget vs. Actual'!#REF!,'Budget vs. Actual'!#REF!</definedName>
    <definedName name="QB_FORMULA_58" localSheetId="1" hidden="1">'Budget vs. Actual'!#REF!,'Budget vs. Actual'!#REF!,'Budget vs. Actual'!#REF!,'Budget vs. Actual'!#REF!,'Budget vs. Actual'!#REF!,'Budget vs. Actual'!#REF!,'Budget vs. Actual'!#REF!,'Budget vs. Actual'!$M$73,'Budget vs. Actual'!$N$73,'Budget vs. Actual'!$O$73,'Budget vs. Actual'!$P$73,'Budget vs. Actual'!#REF!,'Budget vs. Actual'!#REF!,'Budget vs. Actual'!#REF!,'Budget vs. Actual'!#REF!,'Budget vs. Actual'!#REF!</definedName>
    <definedName name="QB_FORMULA_59" localSheetId="1" hidden="1">'Budget vs. Actual'!#REF!,'Budget vs. Actual'!#REF!,'Budget vs. Actual'!#REF!,'Budget vs. Actual'!#REF!,'Budget vs. Actual'!#REF!,'Budget vs. Actual'!#REF!,'Budget vs. Actual'!#REF!,'Budget vs. Actual'!$M$74,'Budget vs. Actual'!$N$74,'Budget vs. Actual'!$O$74,'Budget vs. Actual'!$P$74,'Budget vs. Actual'!#REF!,'Budget vs. Actual'!#REF!,'Budget vs. Actual'!#REF!,'Budget vs. Actual'!#REF!,'Budget vs. Actual'!#REF!</definedName>
    <definedName name="QB_FORMULA_6" localSheetId="1" hidden="1">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Actual'!$M$11,'Budget vs. Actual'!$N$11,'Budget vs. Actual'!$O$11,'Budget vs. Actual'!$P$11</definedName>
    <definedName name="QB_FORMULA_60" localSheetId="1" hidden="1">'Budget vs. Actual'!#REF!,'Budget vs. Actual'!#REF!,'Budget vs. Actual'!#REF!,'Budget vs. Actual'!#REF!,'Budget vs. Actual'!#REF!,'Budget vs. Actual'!#REF!,'Budget vs. Actual'!#REF!,'Budget vs. Actual'!$M$75,'Budget vs. Actual'!$N$75,'Budget vs. Actual'!$O$75,'Budget vs. Actual'!$P$75,'Budget vs. Actual'!#REF!,'Budget vs. Actual'!#REF!,'Budget vs. Actual'!#REF!,'Budget vs. Actual'!#REF!,'Budget vs. Actual'!#REF!</definedName>
    <definedName name="QB_FORMULA_61" localSheetId="1" hidden="1">'Budget vs. Actual'!#REF!,'Budget vs. Actual'!#REF!,'Budget vs. Actual'!#REF!,'Budget vs. Actual'!#REF!,'Budget vs. Actual'!#REF!,'Budget vs. Actual'!#REF!,'Budget vs. Actual'!#REF!,'Budget vs. Actual'!$M$76,'Budget vs. Actual'!$N$76,'Budget vs. Actual'!$O$76,'Budget vs. Actual'!$P$76,'Budget vs. Actual'!#REF!,'Budget vs. Actual'!#REF!,'Budget vs. Actual'!#REF!,'Budget vs. Actual'!#REF!,'Budget vs. Actual'!#REF!</definedName>
    <definedName name="QB_FORMULA_62" localSheetId="1" hidden="1">'Budget vs. Actual'!#REF!,'Budget vs. Actual'!#REF!,'Budget vs. Actual'!#REF!,'Budget vs. Actual'!#REF!,'Budget vs. Actual'!#REF!,'Budget vs. Actual'!#REF!,'Budget vs. Actual'!#REF!,'Budget vs. Actual'!$M$77,'Budget vs. Actual'!$N$77,'Budget vs. Actual'!$O$77,'Budget vs. Actual'!$P$77,'Budget vs. Actual'!#REF!,'Budget vs. Actual'!#REF!,'Budget vs. Actual'!#REF!,'Budget vs. Actual'!#REF!,'Budget vs. Actual'!#REF!</definedName>
    <definedName name="QB_FORMULA_63" localSheetId="1" hidden="1">'Budget vs. Actual'!#REF!,'Budget vs. Actual'!#REF!,'Budget vs. Actual'!#REF!,'Budget vs. Actual'!#REF!,'Budget vs. Actual'!#REF!,'Budget vs. Actual'!#REF!,'Budget vs. Actual'!#REF!,'Budget vs. Actual'!$M$78,'Budget vs. Actual'!$N$78,'Budget vs. Actual'!$O$78,'Budget vs. Actual'!$P$78,'Budget vs. Actual'!#REF!,'Budget vs. Actual'!#REF!,'Budget vs. Actual'!#REF!,'Budget vs. Actual'!#REF!,'Budget vs. Actual'!#REF!</definedName>
    <definedName name="QB_FORMULA_64" localSheetId="1" hidden="1">'Budget vs. Actual'!#REF!,'Budget vs. Actual'!#REF!,'Budget vs. Actual'!#REF!,'Budget vs. Actual'!#REF!,'Budget vs. Actual'!#REF!,'Budget vs. Actual'!#REF!,'Budget vs. Actual'!#REF!,'Budget vs. Actual'!$M$79,'Budget vs. Actual'!$N$79,'Budget vs. Actual'!$O$79,'Budget vs. Actual'!$P$79,'Budget vs. Actual'!$M$80,'Budget vs. Actual'!#REF!,'Budget vs. Actual'!#REF!,'Budget vs. Actual'!#REF!,'Budget vs. Actual'!#REF!</definedName>
    <definedName name="QB_FORMULA_65" localSheetId="1" hidden="1">'Budget vs. Actual'!#REF!,'Budget vs. Actual'!#REF!,'Budget vs. Actual'!#REF!,'Budget vs. Actual'!#REF!,'Budget vs. Actual'!#REF!,'Budget vs. Actual'!#REF!,'Budget vs. Actual'!#REF!,'Budget vs. Actual'!#REF!,'Budget vs. Actual'!$M$81,'Budget vs. Actual'!$N$81,'Budget vs. Actual'!$O$81,'Budget vs. Actual'!$P$81,'Budget vs. Actual'!#REF!,'Budget vs. Actual'!#REF!,'Budget vs. Actual'!#REF!,'Budget vs. Actual'!#REF!</definedName>
    <definedName name="QB_FORMULA_66" localSheetId="1" hidden="1">'Budget vs. Actual'!#REF!,'Budget vs. Actual'!#REF!,'Budget vs. Actual'!#REF!,'Budget vs. Actual'!#REF!,'Budget vs. Actual'!#REF!,'Budget vs. Actual'!#REF!,'Budget vs. Actual'!#REF!,'Budget vs. Actual'!#REF!,'Budget vs. Actual'!$M$82,'Budget vs. Actual'!$N$82,'Budget vs. Actual'!$O$82,'Budget vs. Actual'!$P$82,'Budget vs. Actual'!#REF!,'Budget vs. Actual'!#REF!,'Budget vs. Actual'!#REF!,'Budget vs. Actual'!#REF!</definedName>
    <definedName name="QB_FORMULA_67" localSheetId="1" hidden="1">'Budget vs. Actual'!#REF!,'Budget vs. Actual'!#REF!,'Budget vs. Actual'!#REF!,'Budget vs. Actual'!#REF!,'Budget vs. Actual'!#REF!,'Budget vs. Actual'!#REF!,'Budget vs. Actual'!#REF!,'Budget vs. Actual'!#REF!,'Budget vs. Actual'!$M$83,'Budget vs. Actual'!$N$83,'Budget vs. Actual'!$O$83,'Budget vs. Actual'!$P$83,'Budget vs. Actual'!$M$84,'Budget vs. Actual'!$M$85,'Budget vs. Actual'!#REF!,'Budget vs. Actual'!#REF!</definedName>
    <definedName name="QB_FORMULA_68" localSheetId="1" hidden="1">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Actual'!$M$86,'Budget vs. Actual'!$N$86,'Budget vs. Actual'!$O$86,'Budget vs. Actual'!$P$86,'Budget vs. Actual'!#REF!,'Budget vs. Actual'!#REF!</definedName>
    <definedName name="QB_FORMULA_69" localSheetId="1" hidden="1">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Actual'!$M$87,'Budget vs. Actual'!$N$87,'Budget vs. Actual'!$O$87,'Budget vs. Actual'!$P$87,'Budget vs. Actual'!#REF!,'Budget vs. Actual'!#REF!</definedName>
    <definedName name="QB_FORMULA_7" localSheetId="1" hidden="1">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Actual'!$M$12,'Budget vs. Actual'!$N$12,'Budget vs. Actual'!$O$12,'Budget vs. Actual'!$P$12</definedName>
    <definedName name="QB_FORMULA_70" localSheetId="1" hidden="1">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Actual'!$M$88,'Budget vs. Actual'!$N$88,'Budget vs. Actual'!$O$88,'Budget vs. Actual'!$P$88,'Budget vs. Actual'!#REF!,'Budget vs. Actual'!#REF!</definedName>
    <definedName name="QB_FORMULA_71" localSheetId="1" hidden="1">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Actual'!$M$89,'Budget vs. Actual'!$N$89,'Budget vs. Actual'!$O$89,'Budget vs. Actual'!$P$89,'Budget vs. Actual'!#REF!,'Budget vs. Actual'!#REF!</definedName>
    <definedName name="QB_FORMULA_72" localSheetId="1" hidden="1">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Actual'!$M$90,'Budget vs. Actual'!$N$90,'Budget vs. Actual'!$O$90,'Budget vs. Actual'!$P$90,'Budget vs. Actual'!#REF!,'Budget vs. Actual'!#REF!</definedName>
    <definedName name="QB_FORMULA_73" localSheetId="1" hidden="1">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Actual'!$M$91,'Budget vs. Actual'!$N$91,'Budget vs. Actual'!$O$91,'Budget vs. Actual'!$P$91,'Budget vs. Actual'!#REF!,'Budget vs. Actual'!#REF!</definedName>
    <definedName name="QB_FORMULA_74" localSheetId="1" hidden="1">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Actual'!$M$92,'Budget vs. Actual'!$N$92,'Budget vs. Actual'!$O$92,'Budget vs. Actual'!$P$92,'Budget vs. Actual'!#REF!,'Budget vs. Actual'!#REF!</definedName>
    <definedName name="QB_FORMULA_75" localSheetId="1" hidden="1">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Actual'!$M$93,'Budget vs. Actual'!$N$93,'Budget vs. Actual'!$O$93,'Budget vs. Actual'!$P$93,'Budget vs. Actual'!#REF!,'Budget vs. Actual'!#REF!</definedName>
    <definedName name="QB_FORMULA_76" localSheetId="1" hidden="1">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Actual'!$M$94,'Budget vs. Actual'!$N$94,'Budget vs. Actual'!$O$94,'Budget vs. Actual'!$P$94,'Budget vs. Actual'!#REF!,'Budget vs. Actual'!#REF!</definedName>
    <definedName name="QB_FORMULA_77" localSheetId="1" hidden="1">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Actual'!$M$95,'Budget vs. Actual'!$N$95,'Budget vs. Actual'!$O$95,'Budget vs. Actual'!$P$95,'Budget vs. Actual'!#REF!,'Budget vs. Actual'!#REF!</definedName>
    <definedName name="QB_FORMULA_78" localSheetId="1" hidden="1">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Actual'!$M$96,'Budget vs. Actual'!$N$96,'Budget vs. Actual'!$O$96,'Budget vs. Actual'!$P$96,'Budget vs. Actual'!#REF!,'Budget vs. Actual'!#REF!</definedName>
    <definedName name="QB_FORMULA_79" localSheetId="1" hidden="1">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Actual'!$M$97,'Budget vs. Actual'!$N$97,'Budget vs. Actual'!$O$97,'Budget vs. Actual'!$P$97,'Budget vs. Actual'!#REF!,'Budget vs. Actual'!#REF!</definedName>
    <definedName name="QB_FORMULA_8" localSheetId="1" hidden="1">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Actual'!$M$13,'Budget vs. Actual'!$N$13,'Budget vs. Actual'!$O$13,'Budget vs. Actual'!$P$13</definedName>
    <definedName name="QB_FORMULA_80" localSheetId="1" hidden="1">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Actual'!$M$98,'Budget vs. Actual'!$N$98,'Budget vs. Actual'!$O$98,'Budget vs. Actual'!$P$98,'Budget vs. Actual'!#REF!,'Budget vs. Actual'!#REF!</definedName>
    <definedName name="QB_FORMULA_81" localSheetId="1" hidden="1">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Actual'!$M$99,'Budget vs. Actual'!$N$99,'Budget vs. Actual'!$O$99,'Budget vs. Actual'!$P$99,'Budget vs. Actual'!#REF!,'Budget vs. Actual'!#REF!</definedName>
    <definedName name="QB_FORMULA_82" localSheetId="1" hidden="1">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Actual'!$M$100,'Budget vs. Actual'!$N$100,'Budget vs. Actual'!$O$100,'Budget vs. Actual'!$P$100,'Budget vs. Actual'!#REF!,'Budget vs. Actual'!#REF!</definedName>
    <definedName name="QB_FORMULA_83" localSheetId="1" hidden="1">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Actual'!$M$101,'Budget vs. Actual'!$N$101,'Budget vs. Actual'!$O$101,'Budget vs. Actual'!$P$101,'Budget vs. Actual'!#REF!,'Budget vs. Actual'!#REF!</definedName>
    <definedName name="QB_FORMULA_84" localSheetId="1" hidden="1">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Actual'!$M$102,'Budget vs. Actual'!$N$102,'Budget vs. Actual'!$O$102,'Budget vs. Actual'!$P$102,'Budget vs. Actual'!#REF!,'Budget vs. Actual'!#REF!</definedName>
    <definedName name="QB_FORMULA_85" localSheetId="1" hidden="1">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Actual'!$M$103,'Budget vs. Actual'!$N$103,'Budget vs. Actual'!$O$103,'Budget vs. Actual'!$P$103,'Budget vs. Actual'!#REF!,'Budget vs. Actual'!#REF!</definedName>
    <definedName name="QB_FORMULA_86" localSheetId="1" hidden="1">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Actual'!$M$104,'Budget vs. Actual'!$N$104,'Budget vs. Actual'!$O$104,'Budget vs. Actual'!$P$104,'Budget vs. Actual'!$M$105,'Budget vs. Actual'!#REF!</definedName>
    <definedName name="QB_FORMULA_87" localSheetId="1" hidden="1">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Actual'!$M$106,'Budget vs. Actual'!$N$106,'Budget vs. Actual'!$O$106,'Budget vs. Actual'!$P$106,'Budget vs. Actual'!#REF!</definedName>
    <definedName name="QB_FORMULA_88" localSheetId="1" hidden="1">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Actual'!$M$107,'Budget vs. Actual'!$N$107,'Budget vs. Actual'!$O$107,'Budget vs. Actual'!$P$107,'Budget vs. Actual'!#REF!</definedName>
    <definedName name="QB_FORMULA_89" localSheetId="1" hidden="1">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Actual'!$M$108,'Budget vs. Actual'!$N$108,'Budget vs. Actual'!$O$108,'Budget vs. Actual'!$P$108,'Budget vs. Actual'!#REF!</definedName>
    <definedName name="QB_FORMULA_9" localSheetId="1" hidden="1">'Budget vs. Actual'!$M$14,'Budget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Actual'!$M$15,'Budget vs. Actual'!$N$15,'Budget vs. Actual'!$O$15</definedName>
    <definedName name="QB_FORMULA_90" localSheetId="1" hidden="1">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Actual'!$M$109,'Budget vs. Actual'!$N$109,'Budget vs. Actual'!$O$109,'Budget vs. Actual'!$P$109,'Budget vs. Actual'!#REF!</definedName>
    <definedName name="QB_FORMULA_91" localSheetId="1" hidden="1">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Actual'!$M$110,'Budget vs. Actual'!$N$110,'Budget vs. Actual'!$O$110,'Budget vs. Actual'!$P$110,'Budget vs. Actual'!#REF!</definedName>
    <definedName name="QB_FORMULA_92" localSheetId="1" hidden="1">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Actual'!$M$111,'Budget vs. Actual'!$N$111,'Budget vs. Actual'!$O$111,'Budget vs. Actual'!$P$111,'Budget vs. Actual'!#REF!</definedName>
    <definedName name="QB_FORMULA_93" localSheetId="1" hidden="1">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Actual'!$M$112,'Budget vs. Actual'!$N$112,'Budget vs. Actual'!$O$112,'Budget vs. Actual'!$P$112,'Budget vs. Actual'!#REF!</definedName>
    <definedName name="QB_FORMULA_94" localSheetId="1" hidden="1">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Actual'!$M$113,'Budget vs. Actual'!$N$113,'Budget vs. Actual'!$O$113,'Budget vs. Actual'!$P$113,'Budget vs. Actual'!#REF!</definedName>
    <definedName name="QB_FORMULA_95" localSheetId="1" hidden="1">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Actual'!$M$114,'Budget vs. Actual'!$N$114,'Budget vs. Actual'!$O$114,'Budget vs. Actual'!$P$114,'Budget vs. Actual'!#REF!</definedName>
    <definedName name="QB_FORMULA_96" localSheetId="1" hidden="1">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Actual'!$M$115,'Budget vs. Actual'!$N$115,'Budget vs. Actual'!$O$115,'Budget vs. Actual'!$P$115,'Budget vs. Actual'!#REF!</definedName>
    <definedName name="QB_FORMULA_97" localSheetId="1" hidden="1">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Actual'!$M$116,'Budget vs. Actual'!$N$116,'Budget vs. Actual'!$O$116,'Budget vs. Actual'!$P$116,'Budget vs. Actual'!$M$117</definedName>
    <definedName name="QB_FORMULA_98" localSheetId="1" hidden="1">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Actual'!$M$118,'Budget vs. Actual'!$N$118,'Budget vs. Actual'!$O$118,'Budget vs. Actual'!$P$118</definedName>
    <definedName name="QB_FORMULA_99" localSheetId="1" hidden="1">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Actual'!#REF!,'Budget vs. Actual'!$M$119,'Budget vs. Actual'!$N$119,'Budget vs. Actual'!$O$119,'Budget vs. Actual'!$P$119</definedName>
    <definedName name="QB_ROW_1010" localSheetId="3" hidden="1">'Transaction List'!$A$59</definedName>
    <definedName name="QB_ROW_101240" localSheetId="1" hidden="1">'Budget vs. Actual'!$E$44</definedName>
    <definedName name="QB_ROW_101240" localSheetId="0" hidden="1">'P&amp;L'!$E$28</definedName>
    <definedName name="QB_ROW_103240" localSheetId="1" hidden="1">'Budget vs. Actual'!$E$45</definedName>
    <definedName name="QB_ROW_104240" localSheetId="1" hidden="1">'Budget vs. Actual'!$E$46</definedName>
    <definedName name="QB_ROW_104240" localSheetId="0" hidden="1">'P&amp;L'!$E$29</definedName>
    <definedName name="QB_ROW_110240" localSheetId="1" hidden="1">'Budget vs. Actual'!$E$47</definedName>
    <definedName name="QB_ROW_110240" localSheetId="0" hidden="1">'P&amp;L'!$E$30</definedName>
    <definedName name="QB_ROW_112010" localSheetId="3" hidden="1">'Transaction List'!$A$51</definedName>
    <definedName name="QB_ROW_112240" localSheetId="1" hidden="1">'Budget vs. Actual'!$E$89</definedName>
    <definedName name="QB_ROW_112240" localSheetId="0" hidden="1">'P&amp;L'!$E$46</definedName>
    <definedName name="QB_ROW_113240" localSheetId="1" hidden="1">'Budget vs. Actual'!$E$92</definedName>
    <definedName name="QB_ROW_113240" localSheetId="0" hidden="1">'P&amp;L'!$E$48</definedName>
    <definedName name="QB_ROW_120240" localSheetId="1" hidden="1">'Budget vs. Actual'!$E$103</definedName>
    <definedName name="QB_ROW_120240" localSheetId="0" hidden="1">'P&amp;L'!$E$54</definedName>
    <definedName name="QB_ROW_121240" localSheetId="1" hidden="1">'Budget vs. Actual'!$E$104</definedName>
    <definedName name="QB_ROW_121240" localSheetId="0" hidden="1">'P&amp;L'!$E$55</definedName>
    <definedName name="QB_ROW_122240" localSheetId="1" hidden="1">'Budget vs. Actual'!$E$105</definedName>
    <definedName name="QB_ROW_123240" localSheetId="1" hidden="1">'Budget vs. Actual'!$E$106</definedName>
    <definedName name="QB_ROW_124240" localSheetId="1" hidden="1">'Budget vs. Actual'!$E$107</definedName>
    <definedName name="QB_ROW_124240" localSheetId="0" hidden="1">'P&amp;L'!$E$56</definedName>
    <definedName name="QB_ROW_126240" localSheetId="1" hidden="1">'Budget vs. Actual'!$E$108</definedName>
    <definedName name="QB_ROW_127240" localSheetId="1" hidden="1">'Budget vs. Actual'!$E$109</definedName>
    <definedName name="QB_ROW_127240" localSheetId="0" hidden="1">'P&amp;L'!$E$57</definedName>
    <definedName name="QB_ROW_1276010" localSheetId="4" hidden="1">'Unpaid Bills'!#REF!</definedName>
    <definedName name="QB_ROW_1276310" localSheetId="4" hidden="1">'Unpaid Bills'!#REF!</definedName>
    <definedName name="QB_ROW_131240" localSheetId="1" hidden="1">'Budget vs. Actual'!$E$112</definedName>
    <definedName name="QB_ROW_131240" localSheetId="0" hidden="1">'P&amp;L'!$E$58</definedName>
    <definedName name="QB_ROW_133240" localSheetId="1" hidden="1">'Budget vs. Actual'!$E$113</definedName>
    <definedName name="QB_ROW_134240" localSheetId="1" hidden="1">'Budget vs. Actual'!$E$114</definedName>
    <definedName name="QB_ROW_134240" localSheetId="0" hidden="1">'P&amp;L'!$E$59</definedName>
    <definedName name="QB_ROW_1352010" localSheetId="4" hidden="1">'Unpaid Bills'!#REF!</definedName>
    <definedName name="QB_ROW_1352310" localSheetId="4" hidden="1">'Unpaid Bills'!#REF!</definedName>
    <definedName name="QB_ROW_135240" localSheetId="1" hidden="1">'Budget vs. Actual'!$E$115</definedName>
    <definedName name="QB_ROW_136240" localSheetId="1" hidden="1">'Budget vs. Actual'!$E$116</definedName>
    <definedName name="QB_ROW_136240" localSheetId="0" hidden="1">'P&amp;L'!$E$60</definedName>
    <definedName name="QB_ROW_137240" localSheetId="1" hidden="1">'Budget vs. Actual'!$E$119</definedName>
    <definedName name="QB_ROW_137240" localSheetId="0" hidden="1">'P&amp;L'!$E$61</definedName>
    <definedName name="QB_ROW_138010" localSheetId="4" hidden="1">'Unpaid Bills'!$B$15</definedName>
    <definedName name="QB_ROW_138310" localSheetId="4" hidden="1">'Unpaid Bills'!$B$19</definedName>
    <definedName name="QB_ROW_141240" localSheetId="1" hidden="1">'Budget vs. Actual'!$E$117</definedName>
    <definedName name="QB_ROW_14240" localSheetId="1" hidden="1">'Budget vs. Actual'!$E$11</definedName>
    <definedName name="QB_ROW_145240" localSheetId="1" hidden="1">'Budget vs. Actual'!$E$123</definedName>
    <definedName name="QB_ROW_1456010" localSheetId="3" hidden="1">'Transaction List'!$A$82</definedName>
    <definedName name="QB_ROW_1456210" localSheetId="2" hidden="1">Expenses!$B$24</definedName>
    <definedName name="QB_ROW_1457010" localSheetId="3" hidden="1">'Transaction List'!$A$84</definedName>
    <definedName name="QB_ROW_1457210" localSheetId="2" hidden="1">Expenses!$B$25</definedName>
    <definedName name="QB_ROW_152240" localSheetId="1" hidden="1">'Budget vs. Actual'!$E$145</definedName>
    <definedName name="QB_ROW_15240" localSheetId="1" hidden="1">'Budget vs. Actual'!$E$12</definedName>
    <definedName name="QB_ROW_15240" localSheetId="0" hidden="1">'P&amp;L'!$E$9</definedName>
    <definedName name="QB_ROW_156240" localSheetId="1" hidden="1">'Budget vs. Actual'!$E$138</definedName>
    <definedName name="QB_ROW_156240" localSheetId="0" hidden="1">'P&amp;L'!$E$69</definedName>
    <definedName name="QB_ROW_157240" localSheetId="1" hidden="1">'Budget vs. Actual'!$E$139</definedName>
    <definedName name="QB_ROW_158240" localSheetId="1" hidden="1">'Budget vs. Actual'!$E$146</definedName>
    <definedName name="QB_ROW_158240" localSheetId="0" hidden="1">'P&amp;L'!$E$73</definedName>
    <definedName name="QB_ROW_159240" localSheetId="1" hidden="1">'Budget vs. Actual'!$E$147</definedName>
    <definedName name="QB_ROW_159240" localSheetId="0" hidden="1">'P&amp;L'!$E$74</definedName>
    <definedName name="QB_ROW_160240" localSheetId="1" hidden="1">'Budget vs. Actual'!$E$140</definedName>
    <definedName name="QB_ROW_161240" localSheetId="1" hidden="1">'Budget vs. Actual'!$E$141</definedName>
    <definedName name="QB_ROW_161240" localSheetId="0" hidden="1">'P&amp;L'!$E$70</definedName>
    <definedName name="QB_ROW_162240" localSheetId="1" hidden="1">'Budget vs. Actual'!$E$148</definedName>
    <definedName name="QB_ROW_162240" localSheetId="0" hidden="1">'P&amp;L'!$E$75</definedName>
    <definedName name="QB_ROW_163240" localSheetId="1" hidden="1">'Budget vs. Actual'!$E$142</definedName>
    <definedName name="QB_ROW_163240" localSheetId="0" hidden="1">'P&amp;L'!$E$71</definedName>
    <definedName name="QB_ROW_164240" localSheetId="1" hidden="1">'Budget vs. Actual'!$E$143</definedName>
    <definedName name="QB_ROW_164240" localSheetId="0" hidden="1">'P&amp;L'!$E$72</definedName>
    <definedName name="QB_ROW_165240" localSheetId="1" hidden="1">'Budget vs. Actual'!$E$149</definedName>
    <definedName name="QB_ROW_167240" localSheetId="1" hidden="1">'Budget vs. Actual'!$E$150</definedName>
    <definedName name="QB_ROW_167240" localSheetId="0" hidden="1">'P&amp;L'!$E$76</definedName>
    <definedName name="QB_ROW_172240" localSheetId="1" hidden="1">'Budget vs. Actual'!$E$144</definedName>
    <definedName name="QB_ROW_18301" localSheetId="1" hidden="1">'Budget vs. Actual'!$A$168</definedName>
    <definedName name="QB_ROW_18301" localSheetId="0" hidden="1">'P&amp;L'!$A$87</definedName>
    <definedName name="QB_ROW_1870010" localSheetId="3" hidden="1">'Transaction List'!$A$120</definedName>
    <definedName name="QB_ROW_1870210" localSheetId="2" hidden="1">Expenses!$B$36</definedName>
    <definedName name="QB_ROW_1872010" localSheetId="3" hidden="1">'Transaction List'!$A$124</definedName>
    <definedName name="QB_ROW_1872210" localSheetId="2" hidden="1">Expenses!$B$37</definedName>
    <definedName name="QB_ROW_19011" localSheetId="1" hidden="1">'Budget vs. Actual'!$B$3</definedName>
    <definedName name="QB_ROW_19011" localSheetId="0" hidden="1">'P&amp;L'!$B$2</definedName>
    <definedName name="QB_ROW_191240" localSheetId="1" hidden="1">'Budget vs. Actual'!$E$94</definedName>
    <definedName name="QB_ROW_191240" localSheetId="0" hidden="1">'P&amp;L'!$E$49</definedName>
    <definedName name="QB_ROW_192240" localSheetId="1" hidden="1">'Budget vs. Actual'!$E$95</definedName>
    <definedName name="QB_ROW_192240" localSheetId="0" hidden="1">'P&amp;L'!$E$50</definedName>
    <definedName name="QB_ROW_19240" localSheetId="1" hidden="1">'Budget vs. Actual'!$E$13</definedName>
    <definedName name="QB_ROW_19240" localSheetId="0" hidden="1">'P&amp;L'!$E$10</definedName>
    <definedName name="QB_ROW_19311" localSheetId="1" hidden="1">'Budget vs. Actual'!$B$155</definedName>
    <definedName name="QB_ROW_19311" localSheetId="0" hidden="1">'P&amp;L'!$B$79</definedName>
    <definedName name="QB_ROW_193240" localSheetId="1" hidden="1">'Budget vs. Actual'!$E$88</definedName>
    <definedName name="QB_ROW_193240" localSheetId="0" hidden="1">'P&amp;L'!$E$45</definedName>
    <definedName name="QB_ROW_1952010" localSheetId="3" hidden="1">'Transaction List'!$A$140</definedName>
    <definedName name="QB_ROW_197240" localSheetId="1" hidden="1">'Budget vs. Actual'!$E$98</definedName>
    <definedName name="QB_ROW_197240" localSheetId="0" hidden="1">'P&amp;L'!$E$52</definedName>
    <definedName name="QB_ROW_199240" localSheetId="1" hidden="1">'Budget vs. Actual'!$E$99</definedName>
    <definedName name="QB_ROW_199240" localSheetId="0" hidden="1">'P&amp;L'!$E$53</definedName>
    <definedName name="QB_ROW_200240" localSheetId="1" hidden="1">'Budget vs. Actual'!$E$137</definedName>
    <definedName name="QB_ROW_20031" localSheetId="1" hidden="1">'Budget vs. Actual'!$D$4</definedName>
    <definedName name="QB_ROW_20031" localSheetId="0" hidden="1">'P&amp;L'!$D$3</definedName>
    <definedName name="QB_ROW_2010" localSheetId="3" hidden="1">'Transaction List'!$A$127</definedName>
    <definedName name="QB_ROW_2010" localSheetId="4" hidden="1">'Unpaid Bills'!#REF!</definedName>
    <definedName name="QB_ROW_202240" localSheetId="1" hidden="1">'Budget vs. Actual'!$E$96</definedName>
    <definedName name="QB_ROW_202240" localSheetId="0" hidden="1">'P&amp;L'!$E$51</definedName>
    <definedName name="QB_ROW_20331" localSheetId="1" hidden="1">'Budget vs. Actual'!$D$25</definedName>
    <definedName name="QB_ROW_20331" localSheetId="0" hidden="1">'P&amp;L'!$D$15</definedName>
    <definedName name="QB_ROW_2048010" localSheetId="4" hidden="1">'Unpaid Bills'!#REF!</definedName>
    <definedName name="QB_ROW_2048310" localSheetId="4" hidden="1">'Unpaid Bills'!#REF!</definedName>
    <definedName name="QB_ROW_2050010" localSheetId="3" hidden="1">'Transaction List'!$A$100</definedName>
    <definedName name="QB_ROW_2050210" localSheetId="2" hidden="1">Expenses!$B$30</definedName>
    <definedName name="QB_ROW_205240" localSheetId="1" hidden="1">'Budget vs. Actual'!$E$100</definedName>
    <definedName name="QB_ROW_2060010" localSheetId="3" hidden="1">'Transaction List'!$A$116</definedName>
    <definedName name="QB_ROW_206240" localSheetId="1" hidden="1">'Budget vs. Actual'!$E$101</definedName>
    <definedName name="QB_ROW_2064010" localSheetId="3" hidden="1">'Transaction List'!$A$142</definedName>
    <definedName name="QB_ROW_2064210" localSheetId="2" hidden="1">Expenses!$B$41</definedName>
    <definedName name="QB_ROW_210240" localSheetId="1" hidden="1">'Budget vs. Actual'!$E$97</definedName>
    <definedName name="QB_ROW_21031" localSheetId="1" hidden="1">'Budget vs. Actual'!$D$27</definedName>
    <definedName name="QB_ROW_21031" localSheetId="0" hidden="1">'P&amp;L'!$D$17</definedName>
    <definedName name="QB_ROW_21331" localSheetId="1" hidden="1">'Budget vs. Actual'!$D$154</definedName>
    <definedName name="QB_ROW_21331" localSheetId="0" hidden="1">'P&amp;L'!$D$78</definedName>
    <definedName name="QB_ROW_214240" localSheetId="1" hidden="1">'Budget vs. Actual'!$E$29</definedName>
    <definedName name="QB_ROW_214240" localSheetId="0" hidden="1">'P&amp;L'!$E$19</definedName>
    <definedName name="QB_ROW_215240" localSheetId="1" hidden="1">'Budget vs. Actual'!$E$30</definedName>
    <definedName name="QB_ROW_215240" localSheetId="0" hidden="1">'P&amp;L'!$E$20</definedName>
    <definedName name="QB_ROW_22011" localSheetId="1" hidden="1">'Budget vs. Actual'!$B$156</definedName>
    <definedName name="QB_ROW_22011" localSheetId="0" hidden="1">'P&amp;L'!$B$80</definedName>
    <definedName name="QB_ROW_2210" localSheetId="2" hidden="1">Expenses!$B$38</definedName>
    <definedName name="QB_ROW_22311" localSheetId="1" hidden="1">'Budget vs. Actual'!$B$167</definedName>
    <definedName name="QB_ROW_22311" localSheetId="0" hidden="1">'P&amp;L'!$B$86</definedName>
    <definedName name="QB_ROW_2240" localSheetId="1" hidden="1">'Budget vs. Actual'!$E$129</definedName>
    <definedName name="QB_ROW_2240" localSheetId="0" hidden="1">'P&amp;L'!$E$63</definedName>
    <definedName name="QB_ROW_23021" localSheetId="1" hidden="1">'Budget vs. Actual'!$C$157</definedName>
    <definedName name="QB_ROW_23021" localSheetId="0" hidden="1">'P&amp;L'!$C$81</definedName>
    <definedName name="QB_ROW_2310" localSheetId="4" hidden="1">'Unpaid Bills'!#REF!</definedName>
    <definedName name="QB_ROW_232240" localSheetId="1" hidden="1">'Budget vs. Actual'!$E$85</definedName>
    <definedName name="QB_ROW_232240" localSheetId="0" hidden="1">'P&amp;L'!$E$44</definedName>
    <definedName name="QB_ROW_23321" localSheetId="1" hidden="1">'Budget vs. Actual'!$C$161</definedName>
    <definedName name="QB_ROW_23321" localSheetId="0" hidden="1">'P&amp;L'!$C$85</definedName>
    <definedName name="QB_ROW_24021" localSheetId="1" hidden="1">'Budget vs. Actual'!$C$162</definedName>
    <definedName name="QB_ROW_2405010" localSheetId="3" hidden="1">'Transaction List'!$A$22</definedName>
    <definedName name="QB_ROW_2405210" localSheetId="2" hidden="1">Expenses!$B$6</definedName>
    <definedName name="QB_ROW_24321" localSheetId="1" hidden="1">'Budget vs. Actual'!$C$166</definedName>
    <definedName name="QB_ROW_256240" localSheetId="1" hidden="1">'Budget vs. Actual'!$E$102</definedName>
    <definedName name="QB_ROW_26240" localSheetId="1" hidden="1">'Budget vs. Actual'!$E$14</definedName>
    <definedName name="QB_ROW_26240" localSheetId="0" hidden="1">'P&amp;L'!$E$11</definedName>
    <definedName name="QB_ROW_2649010" localSheetId="3" hidden="1">'Transaction List'!$A$7</definedName>
    <definedName name="QB_ROW_2649210" localSheetId="2" hidden="1">Expenses!$B$3</definedName>
    <definedName name="QB_ROW_2832010" localSheetId="4" hidden="1">'Unpaid Bills'!#REF!</definedName>
    <definedName name="QB_ROW_2832310" localSheetId="4" hidden="1">'Unpaid Bills'!#REF!</definedName>
    <definedName name="QB_ROW_286240" localSheetId="1" hidden="1">'Budget vs. Actual'!$E$93</definedName>
    <definedName name="QB_ROW_289240" localSheetId="1" hidden="1">'Budget vs. Actual'!$E$110</definedName>
    <definedName name="QB_ROW_290240" localSheetId="1" hidden="1">'Budget vs. Actual'!$E$111</definedName>
    <definedName name="QB_ROW_296240" localSheetId="1" hidden="1">'Budget vs. Actual'!$E$121</definedName>
    <definedName name="QB_ROW_297240" localSheetId="1" hidden="1">'Budget vs. Actual'!$E$122</definedName>
    <definedName name="QB_ROW_309240" localSheetId="1" hidden="1">'Budget vs. Actual'!$E$31</definedName>
    <definedName name="QB_ROW_309240" localSheetId="0" hidden="1">'P&amp;L'!$E$21</definedName>
    <definedName name="QB_ROW_310240" localSheetId="1" hidden="1">'Budget vs. Actual'!$E$32</definedName>
    <definedName name="QB_ROW_310240" localSheetId="0" hidden="1">'P&amp;L'!$E$22</definedName>
    <definedName name="QB_ROW_311240" localSheetId="1" hidden="1">'Budget vs. Actual'!$E$33</definedName>
    <definedName name="QB_ROW_311240" localSheetId="0" hidden="1">'P&amp;L'!$E$23</definedName>
    <definedName name="QB_ROW_3222010" localSheetId="3" hidden="1">'Transaction List'!$A$26</definedName>
    <definedName name="QB_ROW_3222010" localSheetId="4" hidden="1">'Unpaid Bills'!#REF!</definedName>
    <definedName name="QB_ROW_3222210" localSheetId="2" hidden="1">Expenses!$B$7</definedName>
    <definedName name="QB_ROW_3222310" localSheetId="4" hidden="1">'Unpaid Bills'!#REF!</definedName>
    <definedName name="QB_ROW_32301" localSheetId="2" hidden="1">Expenses!$A$45</definedName>
    <definedName name="QB_ROW_32301" localSheetId="4" hidden="1">'Unpaid Bills'!$A$27</definedName>
    <definedName name="QB_ROW_324010" localSheetId="3" hidden="1">'Transaction List'!$A$28</definedName>
    <definedName name="QB_ROW_3248010" localSheetId="3" hidden="1">'Transaction List'!$A$122</definedName>
    <definedName name="QB_ROW_3270010" localSheetId="3" hidden="1">'Transaction List'!$A$146</definedName>
    <definedName name="QB_ROW_3270010" localSheetId="4" hidden="1">'Unpaid Bills'!#REF!</definedName>
    <definedName name="QB_ROW_3270210" localSheetId="2" hidden="1">Expenses!$B$42</definedName>
    <definedName name="QB_ROW_3270310" localSheetId="4" hidden="1">'Unpaid Bills'!#REF!</definedName>
    <definedName name="QB_ROW_33240" localSheetId="1" hidden="1">'Budget vs. Actual'!$E$15</definedName>
    <definedName name="QB_ROW_336010" localSheetId="3" hidden="1">'Transaction List'!$A$30</definedName>
    <definedName name="QB_ROW_336210" localSheetId="2" hidden="1">Expenses!$B$8</definedName>
    <definedName name="QB_ROW_3387010" localSheetId="3" hidden="1">'Transaction List'!$A$79</definedName>
    <definedName name="QB_ROW_3387210" localSheetId="2" hidden="1">Expenses!$B$23</definedName>
    <definedName name="QB_ROW_34240" localSheetId="1" hidden="1">'Budget vs. Actual'!$E$16</definedName>
    <definedName name="QB_ROW_3465010" localSheetId="3" hidden="1">'Transaction List'!$A$108</definedName>
    <definedName name="QB_ROW_3465210" localSheetId="2" hidden="1">Expenses!$B$32</definedName>
    <definedName name="QB_ROW_3483210" localSheetId="2" hidden="1">Expenses!$B$29</definedName>
    <definedName name="QB_ROW_358010" localSheetId="4" hidden="1">'Unpaid Bills'!#REF!</definedName>
    <definedName name="QB_ROW_358310" localSheetId="4" hidden="1">'Unpaid Bills'!#REF!</definedName>
    <definedName name="QB_ROW_364240" localSheetId="1" hidden="1">'Budget vs. Actual'!$E$124</definedName>
    <definedName name="QB_ROW_364240" localSheetId="0" hidden="1">'P&amp;L'!$E$62</definedName>
    <definedName name="QB_ROW_3737010" localSheetId="3" hidden="1">'Transaction List'!$A$62</definedName>
    <definedName name="QB_ROW_380240" localSheetId="1" hidden="1">'Budget vs. Actual'!$E$125</definedName>
    <definedName name="QB_ROW_388340" localSheetId="1" hidden="1">'Budget vs. Actual'!$E$10</definedName>
    <definedName name="QB_ROW_388340" localSheetId="0" hidden="1">'P&amp;L'!$E$8</definedName>
    <definedName name="QB_ROW_390040" localSheetId="1" hidden="1">'Budget vs. Actual'!$E$39</definedName>
    <definedName name="QB_ROW_390340" localSheetId="1" hidden="1">'Budget vs. Actual'!$E$42</definedName>
    <definedName name="QB_ROW_3925010" localSheetId="3" hidden="1">'Transaction List'!$A$56</definedName>
    <definedName name="QB_ROW_3925210" localSheetId="2" hidden="1">Expenses!$B$17</definedName>
    <definedName name="QB_ROW_393240" localSheetId="1" hidden="1">'Budget vs. Actual'!$E$63</definedName>
    <definedName name="QB_ROW_3964010" localSheetId="3" hidden="1">'Transaction List'!$A$33</definedName>
    <definedName name="QB_ROW_3964010" localSheetId="4" hidden="1">'Unpaid Bills'!$B$2</definedName>
    <definedName name="QB_ROW_3964210" localSheetId="2" hidden="1">Expenses!$B$9</definedName>
    <definedName name="QB_ROW_3964310" localSheetId="4" hidden="1">'Unpaid Bills'!$B$4</definedName>
    <definedName name="QB_ROW_4057010" localSheetId="3" hidden="1">'Transaction List'!$A$38</definedName>
    <definedName name="QB_ROW_4057210" localSheetId="2" hidden="1">Expenses!$B$11</definedName>
    <definedName name="QB_ROW_412240" localSheetId="1" hidden="1">'Budget vs. Actual'!$E$77</definedName>
    <definedName name="QB_ROW_422240" localSheetId="1" hidden="1">'Budget vs. Actual'!$E$151</definedName>
    <definedName name="QB_ROW_422240" localSheetId="0" hidden="1">'P&amp;L'!$E$77</definedName>
    <definedName name="QB_ROW_423240" localSheetId="1" hidden="1">'Budget vs. Actual'!$E$152</definedName>
    <definedName name="QB_ROW_424240" localSheetId="1" hidden="1">'Budget vs. Actual'!$E$153</definedName>
    <definedName name="QB_ROW_4252010" localSheetId="4" hidden="1">'Unpaid Bills'!$B$24</definedName>
    <definedName name="QB_ROW_4252310" localSheetId="4" hidden="1">'Unpaid Bills'!$B$26</definedName>
    <definedName name="QB_ROW_4261010" localSheetId="3" hidden="1">'Transaction List'!$A$105</definedName>
    <definedName name="QB_ROW_4261210" localSheetId="2" hidden="1">Expenses!$B$31</definedName>
    <definedName name="QB_ROW_4262010" localSheetId="3" hidden="1">'Transaction List'!$A$16</definedName>
    <definedName name="QB_ROW_4281010" localSheetId="3" hidden="1">'Transaction List'!$A$76</definedName>
    <definedName name="QB_ROW_4281210" localSheetId="2" hidden="1">Expenses!$B$22</definedName>
    <definedName name="QB_ROW_4291010" localSheetId="3" hidden="1">'Transaction List'!$A$43</definedName>
    <definedName name="QB_ROW_4291010" localSheetId="4" hidden="1">'Unpaid Bills'!$B$5</definedName>
    <definedName name="QB_ROW_4291210" localSheetId="2" hidden="1">Expenses!$B$12</definedName>
    <definedName name="QB_ROW_4291310" localSheetId="4" hidden="1">'Unpaid Bills'!$B$8</definedName>
    <definedName name="QB_ROW_4318010" localSheetId="3" hidden="1">'Transaction List'!$A$45</definedName>
    <definedName name="QB_ROW_4318210" localSheetId="2" hidden="1">Expenses!$B$13</definedName>
    <definedName name="QB_ROW_4340010" localSheetId="3" hidden="1">'Transaction List'!$A$114</definedName>
    <definedName name="QB_ROW_4340210" localSheetId="2" hidden="1">Expenses!$B$34</definedName>
    <definedName name="QB_ROW_4363010" localSheetId="3" hidden="1">'Transaction List'!$A$148</definedName>
    <definedName name="QB_ROW_4363210" localSheetId="2" hidden="1">Expenses!$B$43</definedName>
    <definedName name="QB_ROW_4410010" localSheetId="3" hidden="1">'Transaction List'!$A$150</definedName>
    <definedName name="QB_ROW_4410210" localSheetId="2" hidden="1">Expenses!$B$44</definedName>
    <definedName name="QB_ROW_442240" localSheetId="1" hidden="1">'Budget vs. Actual'!$E$126</definedName>
    <definedName name="QB_ROW_4471010" localSheetId="4" hidden="1">'Unpaid Bills'!#REF!</definedName>
    <definedName name="QB_ROW_4471310" localSheetId="4" hidden="1">'Unpaid Bills'!#REF!</definedName>
    <definedName name="QB_ROW_4482010" localSheetId="4" hidden="1">'Unpaid Bills'!#REF!</definedName>
    <definedName name="QB_ROW_4482310" localSheetId="4" hidden="1">'Unpaid Bills'!#REF!</definedName>
    <definedName name="QB_ROW_4519010" localSheetId="3" hidden="1">'Transaction List'!$A$49</definedName>
    <definedName name="QB_ROW_4519210" localSheetId="2" hidden="1">Expenses!$B$15</definedName>
    <definedName name="QB_ROW_45240" localSheetId="1" hidden="1">'Budget vs. Actual'!$E$50</definedName>
    <definedName name="QB_ROW_454040" localSheetId="1" hidden="1">'Budget vs. Actual'!$E$17</definedName>
    <definedName name="QB_ROW_454250" localSheetId="1" hidden="1">'Budget vs. Actual'!$F$19</definedName>
    <definedName name="QB_ROW_454340" localSheetId="1" hidden="1">'Budget vs. Actual'!$E$20</definedName>
    <definedName name="QB_ROW_454340" localSheetId="0" hidden="1">'P&amp;L'!$E$12</definedName>
    <definedName name="QB_ROW_4559010" localSheetId="4" hidden="1">'Unpaid Bills'!#REF!</definedName>
    <definedName name="QB_ROW_4559310" localSheetId="4" hidden="1">'Unpaid Bills'!#REF!</definedName>
    <definedName name="QB_ROW_4572010" localSheetId="4" hidden="1">'Unpaid Bills'!$B$9</definedName>
    <definedName name="QB_ROW_4572310" localSheetId="4" hidden="1">'Unpaid Bills'!$B$11</definedName>
    <definedName name="QB_ROW_4606010" localSheetId="3" hidden="1">'Transaction List'!$A$95</definedName>
    <definedName name="QB_ROW_4606210" localSheetId="2" hidden="1">Expenses!$B$27</definedName>
    <definedName name="QB_ROW_4614010" localSheetId="3" hidden="1">'Transaction List'!$A$70</definedName>
    <definedName name="QB_ROW_4614210" localSheetId="2" hidden="1">Expenses!$B$20</definedName>
    <definedName name="QB_ROW_4627010" localSheetId="3" hidden="1">'Transaction List'!$A$73</definedName>
    <definedName name="QB_ROW_4627210" localSheetId="2" hidden="1">Expenses!$B$21</definedName>
    <definedName name="QB_ROW_4628010" localSheetId="3" hidden="1">'Transaction List'!$A$136</definedName>
    <definedName name="QB_ROW_4628210" localSheetId="2" hidden="1">Expenses!$B$40</definedName>
    <definedName name="QB_ROW_4651010" localSheetId="4" hidden="1">'Unpaid Bills'!#REF!</definedName>
    <definedName name="QB_ROW_4651310" localSheetId="4" hidden="1">'Unpaid Bills'!#REF!</definedName>
    <definedName name="QB_ROW_4657010" localSheetId="4" hidden="1">'Unpaid Bills'!$B$12</definedName>
    <definedName name="QB_ROW_4657310" localSheetId="4" hidden="1">'Unpaid Bills'!$B$14</definedName>
    <definedName name="QB_ROW_4661010" localSheetId="3" hidden="1">'Transaction List'!$A$118</definedName>
    <definedName name="QB_ROW_4661210" localSheetId="2" hidden="1">Expenses!$B$35</definedName>
    <definedName name="QB_ROW_4676010" localSheetId="3" hidden="1">'Transaction List'!$A$14</definedName>
    <definedName name="QB_ROW_4676210" localSheetId="2" hidden="1">Expenses!$B$4</definedName>
    <definedName name="QB_ROW_4677010" localSheetId="3" hidden="1">'Transaction List'!$A$47</definedName>
    <definedName name="QB_ROW_4677210" localSheetId="2" hidden="1">Expenses!$B$14</definedName>
    <definedName name="QB_ROW_4692010" localSheetId="3" hidden="1">'Transaction List'!$A$24</definedName>
    <definedName name="QB_ROW_47010" localSheetId="3" hidden="1">'Transaction List'!$A$18</definedName>
    <definedName name="QB_ROW_4714010" localSheetId="3" hidden="1">'Transaction List'!$A$133</definedName>
    <definedName name="QB_ROW_4714210" localSheetId="2" hidden="1">Expenses!$B$39</definedName>
    <definedName name="QB_ROW_4740010" localSheetId="3" hidden="1">'Transaction List'!$A$36</definedName>
    <definedName name="QB_ROW_4740210" localSheetId="2" hidden="1">Expenses!$B$10</definedName>
    <definedName name="QB_ROW_4760010" localSheetId="3" hidden="1">'Transaction List'!$A$5</definedName>
    <definedName name="QB_ROW_4761010" localSheetId="3" hidden="1">'Transaction List'!$A$64</definedName>
    <definedName name="QB_ROW_4761210" localSheetId="2" hidden="1">Expenses!$B$18</definedName>
    <definedName name="QB_ROW_4768010" localSheetId="3" hidden="1">'Transaction List'!$A$98</definedName>
    <definedName name="QB_ROW_4768210" localSheetId="2" hidden="1">Expenses!$B$28</definedName>
    <definedName name="QB_ROW_4769010" localSheetId="3" hidden="1">'Transaction List'!$A$2</definedName>
    <definedName name="QB_ROW_4769210" localSheetId="2" hidden="1">Expenses!$B$2</definedName>
    <definedName name="QB_ROW_4770010" localSheetId="3" hidden="1">'Transaction List'!$A$112</definedName>
    <definedName name="QB_ROW_4770210" localSheetId="2" hidden="1">Expenses!$B$33</definedName>
    <definedName name="QB_ROW_480240" localSheetId="1" hidden="1">'Budget vs. Actual'!$E$78</definedName>
    <definedName name="QB_ROW_481240" localSheetId="1" hidden="1">'Budget vs. Actual'!$E$79</definedName>
    <definedName name="QB_ROW_482240" localSheetId="1" hidden="1">'Budget vs. Actual'!$E$80</definedName>
    <definedName name="QB_ROW_482240" localSheetId="0" hidden="1">'P&amp;L'!$E$42</definedName>
    <definedName name="QB_ROW_48240" localSheetId="1" hidden="1">'Budget vs. Actual'!$E$51</definedName>
    <definedName name="QB_ROW_48240" localSheetId="0" hidden="1">'P&amp;L'!$E$33</definedName>
    <definedName name="QB_ROW_49010" localSheetId="3" hidden="1">'Transaction List'!$A$88</definedName>
    <definedName name="QB_ROW_49010" localSheetId="4" hidden="1">'Unpaid Bills'!#REF!</definedName>
    <definedName name="QB_ROW_49210" localSheetId="2" hidden="1">Expenses!$B$26</definedName>
    <definedName name="QB_ROW_492240" localSheetId="1" hidden="1">'Budget vs. Actual'!$E$128</definedName>
    <definedName name="QB_ROW_49240" localSheetId="1" hidden="1">'Budget vs. Actual'!$E$52</definedName>
    <definedName name="QB_ROW_49240" localSheetId="0" hidden="1">'P&amp;L'!$E$34</definedName>
    <definedName name="QB_ROW_49310" localSheetId="4" hidden="1">'Unpaid Bills'!#REF!</definedName>
    <definedName name="QB_ROW_493240" localSheetId="1" hidden="1">'Budget vs. Actual'!$E$81</definedName>
    <definedName name="QB_ROW_493240" localSheetId="0" hidden="1">'P&amp;L'!$E$43</definedName>
    <definedName name="QB_ROW_495240" localSheetId="1" hidden="1">'Budget vs. Actual'!$E$91</definedName>
    <definedName name="QB_ROW_496250" localSheetId="1" hidden="1">'Budget vs. Actual'!$F$18</definedName>
    <definedName name="QB_ROW_51010" localSheetId="3" hidden="1">'Transaction List'!$A$20</definedName>
    <definedName name="QB_ROW_510240" localSheetId="1" hidden="1">'Budget vs. Actual'!$E$87</definedName>
    <definedName name="QB_ROW_511230" localSheetId="1" hidden="1">'Budget vs. Actual'!$D$164</definedName>
    <definedName name="QB_ROW_51210" localSheetId="2" hidden="1">Expenses!$B$5</definedName>
    <definedName name="QB_ROW_51240" localSheetId="1" hidden="1">'Budget vs. Actual'!$E$86</definedName>
    <definedName name="QB_ROW_513240" localSheetId="1" hidden="1">'Budget vs. Actual'!$E$55</definedName>
    <definedName name="QB_ROW_514240" localSheetId="1" hidden="1">'Budget vs. Actual'!$E$82</definedName>
    <definedName name="QB_ROW_520040" localSheetId="1" hidden="1">'Budget vs. Actual'!$E$132</definedName>
    <definedName name="QB_ROW_520040" localSheetId="0" hidden="1">'P&amp;L'!$E$65</definedName>
    <definedName name="QB_ROW_520250" localSheetId="1" hidden="1">'Budget vs. Actual'!$F$135</definedName>
    <definedName name="QB_ROW_520340" localSheetId="1" hidden="1">'Budget vs. Actual'!$E$136</definedName>
    <definedName name="QB_ROW_520340" localSheetId="0" hidden="1">'P&amp;L'!$E$68</definedName>
    <definedName name="QB_ROW_5240" localSheetId="1" hidden="1">'Budget vs. Actual'!$E$5</definedName>
    <definedName name="QB_ROW_5240" localSheetId="0" hidden="1">'P&amp;L'!$E$4</definedName>
    <definedName name="QB_ROW_526230" localSheetId="1" hidden="1">'Budget vs. Actual'!$D$160</definedName>
    <definedName name="QB_ROW_526230" localSheetId="0" hidden="1">'P&amp;L'!$D$84</definedName>
    <definedName name="QB_ROW_527250" localSheetId="1" hidden="1">'Budget vs. Actual'!$F$41</definedName>
    <definedName name="QB_ROW_528250" localSheetId="1" hidden="1">'Budget vs. Actual'!$F$40</definedName>
    <definedName name="QB_ROW_532240" localSheetId="1" hidden="1">'Budget vs. Actual'!$E$130</definedName>
    <definedName name="QB_ROW_532240" localSheetId="0" hidden="1">'P&amp;L'!$E$64</definedName>
    <definedName name="QB_ROW_533250" localSheetId="1" hidden="1">'Budget vs. Actual'!$F$134</definedName>
    <definedName name="QB_ROW_533250" localSheetId="0" hidden="1">'P&amp;L'!$F$67</definedName>
    <definedName name="QB_ROW_534250" localSheetId="1" hidden="1">'Budget vs. Actual'!$F$133</definedName>
    <definedName name="QB_ROW_534250" localSheetId="0" hidden="1">'P&amp;L'!$F$66</definedName>
    <definedName name="QB_ROW_537240" localSheetId="1" hidden="1">'Budget vs. Actual'!$E$49</definedName>
    <definedName name="QB_ROW_537240" localSheetId="0" hidden="1">'P&amp;L'!$E$32</definedName>
    <definedName name="QB_ROW_538240" localSheetId="1" hidden="1">'Budget vs. Actual'!$E$76</definedName>
    <definedName name="QB_ROW_539240" localSheetId="1" hidden="1">'Budget vs. Actual'!$E$90</definedName>
    <definedName name="QB_ROW_539240" localSheetId="0" hidden="1">'P&amp;L'!$E$47</definedName>
    <definedName name="QB_ROW_540240" localSheetId="1" hidden="1">'Budget vs. Actual'!$E$21</definedName>
    <definedName name="QB_ROW_541240" localSheetId="1" hidden="1">'Budget vs. Actual'!$E$127</definedName>
    <definedName name="QB_ROW_543240" localSheetId="1" hidden="1">'Budget vs. Actual'!$E$131</definedName>
    <definedName name="QB_ROW_544240" localSheetId="1" hidden="1">'Budget vs. Actual'!$E$83</definedName>
    <definedName name="QB_ROW_545240" localSheetId="1" hidden="1">'Budget vs. Actual'!$E$84</definedName>
    <definedName name="QB_ROW_546230" localSheetId="1" hidden="1">'Budget vs. Actual'!$D$165</definedName>
    <definedName name="QB_ROW_547230" localSheetId="1" hidden="1">'Budget vs. Actual'!$D$158</definedName>
    <definedName name="QB_ROW_547230" localSheetId="0" hidden="1">'P&amp;L'!$D$82</definedName>
    <definedName name="QB_ROW_548230" localSheetId="1" hidden="1">'Budget vs. Actual'!$D$159</definedName>
    <definedName name="QB_ROW_548230" localSheetId="0" hidden="1">'P&amp;L'!$D$83</definedName>
    <definedName name="QB_ROW_550230" localSheetId="1" hidden="1">'Budget vs. Actual'!$D$163</definedName>
    <definedName name="QB_ROW_55240" localSheetId="1" hidden="1">'Budget vs. Actual'!$E$53</definedName>
    <definedName name="QB_ROW_554240" localSheetId="1" hidden="1">'Budget vs. Actual'!$E$28</definedName>
    <definedName name="QB_ROW_554240" localSheetId="0" hidden="1">'P&amp;L'!$E$18</definedName>
    <definedName name="QB_ROW_560240" localSheetId="1" hidden="1">'Budget vs. Actual'!$E$22</definedName>
    <definedName name="QB_ROW_560240" localSheetId="0" hidden="1">'P&amp;L'!$E$13</definedName>
    <definedName name="QB_ROW_561240" localSheetId="1" hidden="1">'Budget vs. Actual'!$E$23</definedName>
    <definedName name="QB_ROW_561240" localSheetId="0" hidden="1">'P&amp;L'!$E$14</definedName>
    <definedName name="QB_ROW_562240" localSheetId="1" hidden="1">'Budget vs. Actual'!$E$24</definedName>
    <definedName name="QB_ROW_56240" localSheetId="1" hidden="1">'Budget vs. Actual'!$E$54</definedName>
    <definedName name="QB_ROW_56240" localSheetId="0" hidden="1">'P&amp;L'!$E$35</definedName>
    <definedName name="QB_ROW_564240" localSheetId="1" hidden="1">'Budget vs. Actual'!$E$118</definedName>
    <definedName name="QB_ROW_565240" localSheetId="1" hidden="1">'Budget vs. Actual'!$E$120</definedName>
    <definedName name="QB_ROW_566240" localSheetId="1" hidden="1">'Budget vs. Actual'!$E$34</definedName>
    <definedName name="QB_ROW_566240" localSheetId="0" hidden="1">'P&amp;L'!$E$24</definedName>
    <definedName name="QB_ROW_567240" localSheetId="1" hidden="1">'Budget vs. Actual'!$E$48</definedName>
    <definedName name="QB_ROW_567240" localSheetId="0" hidden="1">'P&amp;L'!$E$31</definedName>
    <definedName name="QB_ROW_57240" localSheetId="1" hidden="1">'Budget vs. Actual'!$E$56</definedName>
    <definedName name="QB_ROW_57240" localSheetId="0" hidden="1">'P&amp;L'!$E$36</definedName>
    <definedName name="QB_ROW_58240" localSheetId="1" hidden="1">'Budget vs. Actual'!$E$57</definedName>
    <definedName name="QB_ROW_59240" localSheetId="1" hidden="1">'Budget vs. Actual'!$E$58</definedName>
    <definedName name="QB_ROW_59240" localSheetId="0" hidden="1">'P&amp;L'!$E$37</definedName>
    <definedName name="QB_ROW_60010" localSheetId="3" hidden="1">'Transaction List'!$A$130</definedName>
    <definedName name="QB_ROW_60240" localSheetId="1" hidden="1">'Budget vs. Actual'!$E$59</definedName>
    <definedName name="QB_ROW_60240" localSheetId="0" hidden="1">'P&amp;L'!$E$38</definedName>
    <definedName name="QB_ROW_61240" localSheetId="1" hidden="1">'Budget vs. Actual'!$E$60</definedName>
    <definedName name="QB_ROW_6240" localSheetId="1" hidden="1">'Budget vs. Actual'!$E$6</definedName>
    <definedName name="QB_ROW_6240" localSheetId="0" hidden="1">'P&amp;L'!$E$5</definedName>
    <definedName name="QB_ROW_64240" localSheetId="1" hidden="1">'Budget vs. Actual'!$E$61</definedName>
    <definedName name="QB_ROW_65240" localSheetId="1" hidden="1">'Budget vs. Actual'!$E$62</definedName>
    <definedName name="QB_ROW_65240" localSheetId="0" hidden="1">'P&amp;L'!$E$39</definedName>
    <definedName name="QB_ROW_67240" localSheetId="1" hidden="1">'Budget vs. Actual'!$E$64</definedName>
    <definedName name="QB_ROW_68240" localSheetId="1" hidden="1">'Budget vs. Actual'!$E$65</definedName>
    <definedName name="QB_ROW_69240" localSheetId="1" hidden="1">'Budget vs. Actual'!$E$66</definedName>
    <definedName name="QB_ROW_70240" localSheetId="1" hidden="1">'Budget vs. Actual'!$E$67</definedName>
    <definedName name="QB_ROW_70240" localSheetId="0" hidden="1">'P&amp;L'!$E$40</definedName>
    <definedName name="QB_ROW_71240" localSheetId="1" hidden="1">'Budget vs. Actual'!$E$68</definedName>
    <definedName name="QB_ROW_72240" localSheetId="1" hidden="1">'Budget vs. Actual'!$E$69</definedName>
    <definedName name="QB_ROW_72240" localSheetId="0" hidden="1">'P&amp;L'!$E$41</definedName>
    <definedName name="QB_ROW_7240" localSheetId="1" hidden="1">'Budget vs. Actual'!$E$7</definedName>
    <definedName name="QB_ROW_7240" localSheetId="0" hidden="1">'P&amp;L'!$E$6</definedName>
    <definedName name="QB_ROW_73240" localSheetId="1" hidden="1">'Budget vs. Actual'!$E$70</definedName>
    <definedName name="QB_ROW_75240" localSheetId="1" hidden="1">'Budget vs. Actual'!$E$71</definedName>
    <definedName name="QB_ROW_76240" localSheetId="1" hidden="1">'Budget vs. Actual'!$E$72</definedName>
    <definedName name="QB_ROW_77240" localSheetId="1" hidden="1">'Budget vs. Actual'!$E$73</definedName>
    <definedName name="QB_ROW_78240" localSheetId="1" hidden="1">'Budget vs. Actual'!$E$74</definedName>
    <definedName name="QB_ROW_81240" localSheetId="1" hidden="1">'Budget vs. Actual'!$E$75</definedName>
    <definedName name="QB_ROW_8240" localSheetId="1" hidden="1">'Budget vs. Actual'!$E$8</definedName>
    <definedName name="QB_ROW_8240" localSheetId="0" hidden="1">'P&amp;L'!$E$7</definedName>
    <definedName name="QB_ROW_829010" localSheetId="3" hidden="1">'Transaction List'!$A$53</definedName>
    <definedName name="QB_ROW_829210" localSheetId="2" hidden="1">Expenses!$B$16</definedName>
    <definedName name="QB_ROW_86321" localSheetId="1" hidden="1">'Budget vs. Actual'!$C$26</definedName>
    <definedName name="QB_ROW_86321" localSheetId="0" hidden="1">'P&amp;L'!$C$16</definedName>
    <definedName name="QB_ROW_87010" localSheetId="3" hidden="1">'Transaction List'!$A$68</definedName>
    <definedName name="QB_ROW_87010" localSheetId="4" hidden="1">'Unpaid Bills'!$B$20</definedName>
    <definedName name="QB_ROW_87210" localSheetId="2" hidden="1">Expenses!$B$19</definedName>
    <definedName name="QB_ROW_87240" localSheetId="1" hidden="1">'Budget vs. Actual'!$E$35</definedName>
    <definedName name="QB_ROW_87240" localSheetId="0" hidden="1">'P&amp;L'!$E$25</definedName>
    <definedName name="QB_ROW_87310" localSheetId="4" hidden="1">'Unpaid Bills'!$B$23</definedName>
    <definedName name="QB_ROW_92010" localSheetId="4" hidden="1">'Unpaid Bills'!#REF!</definedName>
    <definedName name="QB_ROW_92310" localSheetId="4" hidden="1">'Unpaid Bills'!#REF!</definedName>
    <definedName name="QB_ROW_9240" localSheetId="1" hidden="1">'Budget vs. Actual'!$E$9</definedName>
    <definedName name="QB_ROW_94240" localSheetId="1" hidden="1">'Budget vs. Actual'!$E$36</definedName>
    <definedName name="QB_ROW_94240" localSheetId="0" hidden="1">'P&amp;L'!$E$26</definedName>
    <definedName name="QB_ROW_95240" localSheetId="1" hidden="1">'Budget vs. Actual'!$E$37</definedName>
    <definedName name="QB_ROW_95240" localSheetId="0" hidden="1">'P&amp;L'!$E$27</definedName>
    <definedName name="QB_ROW_96240" localSheetId="1" hidden="1">'Budget vs. Actual'!$E$38</definedName>
    <definedName name="QB_ROW_98010" localSheetId="3" hidden="1">'Transaction List'!$A$138</definedName>
    <definedName name="QB_ROW_99240" localSheetId="1" hidden="1">'Budget vs. Actual'!$E$43</definedName>
    <definedName name="QBCANSUPPORTUPDATE" localSheetId="1">TRUE</definedName>
    <definedName name="QBCANSUPPORTUPDATE" localSheetId="5">FALSE</definedName>
    <definedName name="QBCANSUPPORTUPDATE" localSheetId="2">TRUE</definedName>
    <definedName name="QBCANSUPPORTUPDATE" localSheetId="0">TRUE</definedName>
    <definedName name="QBCANSUPPORTUPDATE" localSheetId="3">TRUE</definedName>
    <definedName name="QBCANSUPPORTUPDATE" localSheetId="4">TRUE</definedName>
    <definedName name="QBCOMPANYFILENAME" localSheetId="1">"C:\Users\Bookkeeper\Desktop\QBWebConnector32_R0_10011_30\Drive_C\QB 2012\GENERAL FUND 06-07.QBW"</definedName>
    <definedName name="QBCOMPANYFILENAME" localSheetId="5">"C:\Users\Bookkeeper\Desktop\QBWebConnector32_R0_10011_30\Drive_C\QB 2012\GENERAL FUND 06-07.QBW"</definedName>
    <definedName name="QBCOMPANYFILENAME" localSheetId="2">"C:\Users\Bookkeeper\Desktop\QBWebConnector32_R0_10011_30\Drive_C\QB 2012\GENERAL FUND 06-07.QBW"</definedName>
    <definedName name="QBCOMPANYFILENAME" localSheetId="0">"C:\Users\Bookkeeper\Desktop\QBWebConnector32_R0_10011_30\Drive_C\QB 2012\GENERAL FUND 06-07.QBW"</definedName>
    <definedName name="QBCOMPANYFILENAME" localSheetId="3">"C:\Users\Bookkeeper\Desktop\QBWebConnector32_R0_10011_30\Drive_C\QB 2012\GENERAL FUND 06-07.QBW"</definedName>
    <definedName name="QBCOMPANYFILENAME" localSheetId="4">"C:\Users\Bookkeeper\Desktop\QBWebConnector32_R0_10011_30\Drive_C\QB 2012\GENERAL FUND 06-07.QBW"</definedName>
    <definedName name="QBENDDATE" localSheetId="1">20260331</definedName>
    <definedName name="QBENDDATE" localSheetId="5">20260331</definedName>
    <definedName name="QBENDDATE" localSheetId="2">20260331</definedName>
    <definedName name="QBENDDATE" localSheetId="0">20260331</definedName>
    <definedName name="QBENDDATE" localSheetId="3">20260331</definedName>
    <definedName name="QBENDDATE" localSheetId="4">20260331</definedName>
    <definedName name="QBHEADERSONSCREEN" localSheetId="1">FALSE</definedName>
    <definedName name="QBHEADERSONSCREEN" localSheetId="5">FALSE</definedName>
    <definedName name="QBHEADERSONSCREEN" localSheetId="2">FALSE</definedName>
    <definedName name="QBHEADERSONSCREEN" localSheetId="0">FALSE</definedName>
    <definedName name="QBHEADERSONSCREEN" localSheetId="3">FALSE</definedName>
    <definedName name="QBHEADERSONSCREEN" localSheetId="4">FALSE</definedName>
    <definedName name="QBMETADATASIZE" localSheetId="1">6146</definedName>
    <definedName name="QBMETADATASIZE" localSheetId="5">0</definedName>
    <definedName name="QBMETADATASIZE" localSheetId="2">6146</definedName>
    <definedName name="QBMETADATASIZE" localSheetId="0">6146</definedName>
    <definedName name="QBMETADATASIZE" localSheetId="3">8304</definedName>
    <definedName name="QBMETADATASIZE" localSheetId="4">8306</definedName>
    <definedName name="QBPRESERVECOLOR" localSheetId="1">TRUE</definedName>
    <definedName name="QBPRESERVECOLOR" localSheetId="5">TRUE</definedName>
    <definedName name="QBPRESERVECOLOR" localSheetId="2">TRUE</definedName>
    <definedName name="QBPRESERVECOLOR" localSheetId="0">TRUE</definedName>
    <definedName name="QBPRESERVECOLOR" localSheetId="3">TRUE</definedName>
    <definedName name="QBPRESERVECOLOR" localSheetId="4">TRUE</definedName>
    <definedName name="QBPRESERVEFONT" localSheetId="1">TRUE</definedName>
    <definedName name="QBPRESERVEFONT" localSheetId="5">TRUE</definedName>
    <definedName name="QBPRESERVEFONT" localSheetId="2">TRUE</definedName>
    <definedName name="QBPRESERVEFONT" localSheetId="0">TRUE</definedName>
    <definedName name="QBPRESERVEFONT" localSheetId="3">TRUE</definedName>
    <definedName name="QBPRESERVEFONT" localSheetId="4">TRUE</definedName>
    <definedName name="QBPRESERVEROWHEIGHT" localSheetId="1">TRUE</definedName>
    <definedName name="QBPRESERVEROWHEIGHT" localSheetId="5">TRUE</definedName>
    <definedName name="QBPRESERVEROWHEIGHT" localSheetId="2">TRUE</definedName>
    <definedName name="QBPRESERVEROWHEIGHT" localSheetId="0">TRUE</definedName>
    <definedName name="QBPRESERVEROWHEIGHT" localSheetId="3">TRUE</definedName>
    <definedName name="QBPRESERVEROWHEIGHT" localSheetId="4">TRUE</definedName>
    <definedName name="QBPRESERVESPACE" localSheetId="1">FALSE</definedName>
    <definedName name="QBPRESERVESPACE" localSheetId="5">FALSE</definedName>
    <definedName name="QBPRESERVESPACE" localSheetId="2">FALSE</definedName>
    <definedName name="QBPRESERVESPACE" localSheetId="0">FALSE</definedName>
    <definedName name="QBPRESERVESPACE" localSheetId="3">FALSE</definedName>
    <definedName name="QBPRESERVESPACE" localSheetId="4">FALSE</definedName>
    <definedName name="QBREPORTCOLAXIS" localSheetId="1">6</definedName>
    <definedName name="QBREPORTCOLAXIS" localSheetId="5">0</definedName>
    <definedName name="QBREPORTCOLAXIS" localSheetId="2">0</definedName>
    <definedName name="QBREPORTCOLAXIS" localSheetId="0">0</definedName>
    <definedName name="QBREPORTCOLAXIS" localSheetId="3">0</definedName>
    <definedName name="QBREPORTCOLAXIS" localSheetId="4">0</definedName>
    <definedName name="QBREPORTCOMPANYID" localSheetId="1">"7d43090da6ab499cb744e96bec2b6bdb"</definedName>
    <definedName name="QBREPORTCOMPANYID" localSheetId="5">"7d43090da6ab499cb744e96bec2b6bdb"</definedName>
    <definedName name="QBREPORTCOMPANYID" localSheetId="2">"7d43090da6ab499cb744e96bec2b6bdb"</definedName>
    <definedName name="QBREPORTCOMPANYID" localSheetId="0">"7d43090da6ab499cb744e96bec2b6bdb"</definedName>
    <definedName name="QBREPORTCOMPANYID" localSheetId="3">"7d43090da6ab499cb744e96bec2b6bdb"</definedName>
    <definedName name="QBREPORTCOMPANYID" localSheetId="4">"7d43090da6ab499cb744e96bec2b6bdb"</definedName>
    <definedName name="QBREPORTCOMPARECOL_ANNUALBUDGET" localSheetId="1">FALSE</definedName>
    <definedName name="QBREPORTCOMPARECOL_ANNUALBUDGET" localSheetId="5">FALSE</definedName>
    <definedName name="QBREPORTCOMPARECOL_ANNUALBUDGET" localSheetId="2">FALSE</definedName>
    <definedName name="QBREPORTCOMPARECOL_ANNUALBUDGET" localSheetId="0">FALSE</definedName>
    <definedName name="QBREPORTCOMPARECOL_ANNUALBUDGET" localSheetId="3">FALSE</definedName>
    <definedName name="QBREPORTCOMPARECOL_ANNUALBUDGET" localSheetId="4">FALSE</definedName>
    <definedName name="QBREPORTCOMPARECOL_AVGCOGS" localSheetId="1">FALSE</definedName>
    <definedName name="QBREPORTCOMPARECOL_AVGCOGS" localSheetId="5">FALSE</definedName>
    <definedName name="QBREPORTCOMPARECOL_AVGCOGS" localSheetId="2">FALSE</definedName>
    <definedName name="QBREPORTCOMPARECOL_AVGCOGS" localSheetId="0">FALSE</definedName>
    <definedName name="QBREPORTCOMPARECOL_AVGCOGS" localSheetId="3">FALSE</definedName>
    <definedName name="QBREPORTCOMPARECOL_AVGCOGS" localSheetId="4">FALSE</definedName>
    <definedName name="QBREPORTCOMPARECOL_AVGPRICE" localSheetId="1">FALSE</definedName>
    <definedName name="QBREPORTCOMPARECOL_AVGPRICE" localSheetId="5">FALSE</definedName>
    <definedName name="QBREPORTCOMPARECOL_AVGPRICE" localSheetId="2">FALSE</definedName>
    <definedName name="QBREPORTCOMPARECOL_AVGPRICE" localSheetId="0">FALSE</definedName>
    <definedName name="QBREPORTCOMPARECOL_AVGPRICE" localSheetId="3">FALSE</definedName>
    <definedName name="QBREPORTCOMPARECOL_AVGPRICE" localSheetId="4">FALSE</definedName>
    <definedName name="QBREPORTCOMPARECOL_BUDDIFF" localSheetId="1">TRUE</definedName>
    <definedName name="QBREPORTCOMPARECOL_BUDDIFF" localSheetId="5">FALSE</definedName>
    <definedName name="QBREPORTCOMPARECOL_BUDDIFF" localSheetId="2">FALSE</definedName>
    <definedName name="QBREPORTCOMPARECOL_BUDDIFF" localSheetId="0">FALSE</definedName>
    <definedName name="QBREPORTCOMPARECOL_BUDDIFF" localSheetId="3">FALSE</definedName>
    <definedName name="QBREPORTCOMPARECOL_BUDDIFF" localSheetId="4">FALSE</definedName>
    <definedName name="QBREPORTCOMPARECOL_BUDGET" localSheetId="1">TRUE</definedName>
    <definedName name="QBREPORTCOMPARECOL_BUDGET" localSheetId="5">FALSE</definedName>
    <definedName name="QBREPORTCOMPARECOL_BUDGET" localSheetId="2">FALSE</definedName>
    <definedName name="QBREPORTCOMPARECOL_BUDGET" localSheetId="0">FALSE</definedName>
    <definedName name="QBREPORTCOMPARECOL_BUDGET" localSheetId="3">FALSE</definedName>
    <definedName name="QBREPORTCOMPARECOL_BUDGET" localSheetId="4">FALSE</definedName>
    <definedName name="QBREPORTCOMPARECOL_BUDPCT" localSheetId="1">TRUE</definedName>
    <definedName name="QBREPORTCOMPARECOL_BUDPCT" localSheetId="5">FALSE</definedName>
    <definedName name="QBREPORTCOMPARECOL_BUDPCT" localSheetId="2">FALSE</definedName>
    <definedName name="QBREPORTCOMPARECOL_BUDPCT" localSheetId="0">FALSE</definedName>
    <definedName name="QBREPORTCOMPARECOL_BUDPCT" localSheetId="3">FALSE</definedName>
    <definedName name="QBREPORTCOMPARECOL_BUDPCT" localSheetId="4">FALSE</definedName>
    <definedName name="QBREPORTCOMPARECOL_COGS" localSheetId="1">FALSE</definedName>
    <definedName name="QBREPORTCOMPARECOL_COGS" localSheetId="5">FALSE</definedName>
    <definedName name="QBREPORTCOMPARECOL_COGS" localSheetId="2">FALSE</definedName>
    <definedName name="QBREPORTCOMPARECOL_COGS" localSheetId="0">FALSE</definedName>
    <definedName name="QBREPORTCOMPARECOL_COGS" localSheetId="3">FALSE</definedName>
    <definedName name="QBREPORTCOMPARECOL_COGS" localSheetId="4">FALSE</definedName>
    <definedName name="QBREPORTCOMPARECOL_EXCLUDEAMOUNT" localSheetId="1">FALSE</definedName>
    <definedName name="QBREPORTCOMPARECOL_EXCLUDEAMOUNT" localSheetId="5">FALSE</definedName>
    <definedName name="QBREPORTCOMPARECOL_EXCLUDEAMOUNT" localSheetId="2">FALSE</definedName>
    <definedName name="QBREPORTCOMPARECOL_EXCLUDEAMOUNT" localSheetId="0">FALSE</definedName>
    <definedName name="QBREPORTCOMPARECOL_EXCLUDEAMOUNT" localSheetId="3">FALSE</definedName>
    <definedName name="QBREPORTCOMPARECOL_EXCLUDEAMOUNT" localSheetId="4">FALSE</definedName>
    <definedName name="QBREPORTCOMPARECOL_EXCLUDECURPERIOD" localSheetId="1">FALSE</definedName>
    <definedName name="QBREPORTCOMPARECOL_EXCLUDECURPERIOD" localSheetId="5">FALSE</definedName>
    <definedName name="QBREPORTCOMPARECOL_EXCLUDECURPERIOD" localSheetId="2">FALSE</definedName>
    <definedName name="QBREPORTCOMPARECOL_EXCLUDECURPERIOD" localSheetId="0">FALSE</definedName>
    <definedName name="QBREPORTCOMPARECOL_EXCLUDECURPERIOD" localSheetId="3">FALSE</definedName>
    <definedName name="QBREPORTCOMPARECOL_EXCLUDECURPERIOD" localSheetId="4">FALSE</definedName>
    <definedName name="QBREPORTCOMPARECOL_FORECAST" localSheetId="1">FALSE</definedName>
    <definedName name="QBREPORTCOMPARECOL_FORECAST" localSheetId="5">FALSE</definedName>
    <definedName name="QBREPORTCOMPARECOL_FORECAST" localSheetId="2">FALSE</definedName>
    <definedName name="QBREPORTCOMPARECOL_FORECAST" localSheetId="0">FALSE</definedName>
    <definedName name="QBREPORTCOMPARECOL_FORECAST" localSheetId="3">FALSE</definedName>
    <definedName name="QBREPORTCOMPARECOL_FORECAST" localSheetId="4">FALSE</definedName>
    <definedName name="QBREPORTCOMPARECOL_GROSSMARGIN" localSheetId="1">FALSE</definedName>
    <definedName name="QBREPORTCOMPARECOL_GROSSMARGIN" localSheetId="5">FALSE</definedName>
    <definedName name="QBREPORTCOMPARECOL_GROSSMARGIN" localSheetId="2">FALSE</definedName>
    <definedName name="QBREPORTCOMPARECOL_GROSSMARGIN" localSheetId="0">FALSE</definedName>
    <definedName name="QBREPORTCOMPARECOL_GROSSMARGIN" localSheetId="3">FALSE</definedName>
    <definedName name="QBREPORTCOMPARECOL_GROSSMARGIN" localSheetId="4">FALSE</definedName>
    <definedName name="QBREPORTCOMPARECOL_GROSSMARGINPCT" localSheetId="1">FALSE</definedName>
    <definedName name="QBREPORTCOMPARECOL_GROSSMARGINPCT" localSheetId="5">FALSE</definedName>
    <definedName name="QBREPORTCOMPARECOL_GROSSMARGINPCT" localSheetId="2">FALSE</definedName>
    <definedName name="QBREPORTCOMPARECOL_GROSSMARGINPCT" localSheetId="0">FALSE</definedName>
    <definedName name="QBREPORTCOMPARECOL_GROSSMARGINPCT" localSheetId="3">FALSE</definedName>
    <definedName name="QBREPORTCOMPARECOL_GROSSMARGINPCT" localSheetId="4">FALSE</definedName>
    <definedName name="QBREPORTCOMPARECOL_HOURS" localSheetId="1">FALSE</definedName>
    <definedName name="QBREPORTCOMPARECOL_HOURS" localSheetId="5">FALSE</definedName>
    <definedName name="QBREPORTCOMPARECOL_HOURS" localSheetId="2">FALSE</definedName>
    <definedName name="QBREPORTCOMPARECOL_HOURS" localSheetId="0">FALSE</definedName>
    <definedName name="QBREPORTCOMPARECOL_HOURS" localSheetId="3">FALSE</definedName>
    <definedName name="QBREPORTCOMPARECOL_HOURS" localSheetId="4">FALSE</definedName>
    <definedName name="QBREPORTCOMPARECOL_PCTCOL" localSheetId="1">FALSE</definedName>
    <definedName name="QBREPORTCOMPARECOL_PCTCOL" localSheetId="5">FALSE</definedName>
    <definedName name="QBREPORTCOMPARECOL_PCTCOL" localSheetId="2">FALSE</definedName>
    <definedName name="QBREPORTCOMPARECOL_PCTCOL" localSheetId="0">FALSE</definedName>
    <definedName name="QBREPORTCOMPARECOL_PCTCOL" localSheetId="3">FALSE</definedName>
    <definedName name="QBREPORTCOMPARECOL_PCTCOL" localSheetId="4">FALSE</definedName>
    <definedName name="QBREPORTCOMPARECOL_PCTEXPENSE" localSheetId="1">FALSE</definedName>
    <definedName name="QBREPORTCOMPARECOL_PCTEXPENSE" localSheetId="5">FALSE</definedName>
    <definedName name="QBREPORTCOMPARECOL_PCTEXPENSE" localSheetId="2">FALSE</definedName>
    <definedName name="QBREPORTCOMPARECOL_PCTEXPENSE" localSheetId="0">FALSE</definedName>
    <definedName name="QBREPORTCOMPARECOL_PCTEXPENSE" localSheetId="3">FALSE</definedName>
    <definedName name="QBREPORTCOMPARECOL_PCTEXPENSE" localSheetId="4">FALSE</definedName>
    <definedName name="QBREPORTCOMPARECOL_PCTINCOME" localSheetId="1">FALSE</definedName>
    <definedName name="QBREPORTCOMPARECOL_PCTINCOME" localSheetId="5">FALSE</definedName>
    <definedName name="QBREPORTCOMPARECOL_PCTINCOME" localSheetId="2">FALSE</definedName>
    <definedName name="QBREPORTCOMPARECOL_PCTINCOME" localSheetId="0">FALSE</definedName>
    <definedName name="QBREPORTCOMPARECOL_PCTINCOME" localSheetId="3">FALSE</definedName>
    <definedName name="QBREPORTCOMPARECOL_PCTINCOME" localSheetId="4">FALSE</definedName>
    <definedName name="QBREPORTCOMPARECOL_PCTOFSALES" localSheetId="1">FALSE</definedName>
    <definedName name="QBREPORTCOMPARECOL_PCTOFSALES" localSheetId="5">FALSE</definedName>
    <definedName name="QBREPORTCOMPARECOL_PCTOFSALES" localSheetId="2">FALSE</definedName>
    <definedName name="QBREPORTCOMPARECOL_PCTOFSALES" localSheetId="0">FALSE</definedName>
    <definedName name="QBREPORTCOMPARECOL_PCTOFSALES" localSheetId="3">FALSE</definedName>
    <definedName name="QBREPORTCOMPARECOL_PCTOFSALES" localSheetId="4">FALSE</definedName>
    <definedName name="QBREPORTCOMPARECOL_PCTROW" localSheetId="1">FALSE</definedName>
    <definedName name="QBREPORTCOMPARECOL_PCTROW" localSheetId="5">FALSE</definedName>
    <definedName name="QBREPORTCOMPARECOL_PCTROW" localSheetId="2">FALSE</definedName>
    <definedName name="QBREPORTCOMPARECOL_PCTROW" localSheetId="0">FALSE</definedName>
    <definedName name="QBREPORTCOMPARECOL_PCTROW" localSheetId="3">FALSE</definedName>
    <definedName name="QBREPORTCOMPARECOL_PCTROW" localSheetId="4">FALSE</definedName>
    <definedName name="QBREPORTCOMPARECOL_PPDIFF" localSheetId="1">FALSE</definedName>
    <definedName name="QBREPORTCOMPARECOL_PPDIFF" localSheetId="5">FALSE</definedName>
    <definedName name="QBREPORTCOMPARECOL_PPDIFF" localSheetId="2">FALSE</definedName>
    <definedName name="QBREPORTCOMPARECOL_PPDIFF" localSheetId="0">FALSE</definedName>
    <definedName name="QBREPORTCOMPARECOL_PPDIFF" localSheetId="3">FALSE</definedName>
    <definedName name="QBREPORTCOMPARECOL_PPDIFF" localSheetId="4">FALSE</definedName>
    <definedName name="QBREPORTCOMPARECOL_PPPCT" localSheetId="1">FALSE</definedName>
    <definedName name="QBREPORTCOMPARECOL_PPPCT" localSheetId="5">FALSE</definedName>
    <definedName name="QBREPORTCOMPARECOL_PPPCT" localSheetId="2">FALSE</definedName>
    <definedName name="QBREPORTCOMPARECOL_PPPCT" localSheetId="0">FALSE</definedName>
    <definedName name="QBREPORTCOMPARECOL_PPPCT" localSheetId="3">FALSE</definedName>
    <definedName name="QBREPORTCOMPARECOL_PPPCT" localSheetId="4">FALSE</definedName>
    <definedName name="QBREPORTCOMPARECOL_PREVPERIOD" localSheetId="1">FALSE</definedName>
    <definedName name="QBREPORTCOMPARECOL_PREVPERIOD" localSheetId="5">FALSE</definedName>
    <definedName name="QBREPORTCOMPARECOL_PREVPERIOD" localSheetId="2">FALSE</definedName>
    <definedName name="QBREPORTCOMPARECOL_PREVPERIOD" localSheetId="0">FALSE</definedName>
    <definedName name="QBREPORTCOMPARECOL_PREVPERIOD" localSheetId="3">FALSE</definedName>
    <definedName name="QBREPORTCOMPARECOL_PREVPERIOD" localSheetId="4">FALSE</definedName>
    <definedName name="QBREPORTCOMPARECOL_PREVYEAR" localSheetId="1">FALSE</definedName>
    <definedName name="QBREPORTCOMPARECOL_PREVYEAR" localSheetId="5">FALSE</definedName>
    <definedName name="QBREPORTCOMPARECOL_PREVYEAR" localSheetId="2">FALSE</definedName>
    <definedName name="QBREPORTCOMPARECOL_PREVYEAR" localSheetId="0">FALSE</definedName>
    <definedName name="QBREPORTCOMPARECOL_PREVYEAR" localSheetId="3">FALSE</definedName>
    <definedName name="QBREPORTCOMPARECOL_PREVYEAR" localSheetId="4">FALSE</definedName>
    <definedName name="QBREPORTCOMPARECOL_PYDIFF" localSheetId="1">FALSE</definedName>
    <definedName name="QBREPORTCOMPARECOL_PYDIFF" localSheetId="5">FALSE</definedName>
    <definedName name="QBREPORTCOMPARECOL_PYDIFF" localSheetId="2">FALSE</definedName>
    <definedName name="QBREPORTCOMPARECOL_PYDIFF" localSheetId="0">FALSE</definedName>
    <definedName name="QBREPORTCOMPARECOL_PYDIFF" localSheetId="3">FALSE</definedName>
    <definedName name="QBREPORTCOMPARECOL_PYDIFF" localSheetId="4">FALSE</definedName>
    <definedName name="QBREPORTCOMPARECOL_PYPCT" localSheetId="1">FALSE</definedName>
    <definedName name="QBREPORTCOMPARECOL_PYPCT" localSheetId="5">FALSE</definedName>
    <definedName name="QBREPORTCOMPARECOL_PYPCT" localSheetId="2">FALSE</definedName>
    <definedName name="QBREPORTCOMPARECOL_PYPCT" localSheetId="0">FALSE</definedName>
    <definedName name="QBREPORTCOMPARECOL_PYPCT" localSheetId="3">FALSE</definedName>
    <definedName name="QBREPORTCOMPARECOL_PYPCT" localSheetId="4">FALSE</definedName>
    <definedName name="QBREPORTCOMPARECOL_QTY" localSheetId="1">FALSE</definedName>
    <definedName name="QBREPORTCOMPARECOL_QTY" localSheetId="5">FALSE</definedName>
    <definedName name="QBREPORTCOMPARECOL_QTY" localSheetId="2">FALSE</definedName>
    <definedName name="QBREPORTCOMPARECOL_QTY" localSheetId="0">FALSE</definedName>
    <definedName name="QBREPORTCOMPARECOL_QTY" localSheetId="3">FALSE</definedName>
    <definedName name="QBREPORTCOMPARECOL_QTY" localSheetId="4">FALSE</definedName>
    <definedName name="QBREPORTCOMPARECOL_RATE" localSheetId="1">FALSE</definedName>
    <definedName name="QBREPORTCOMPARECOL_RATE" localSheetId="5">FALSE</definedName>
    <definedName name="QBREPORTCOMPARECOL_RATE" localSheetId="2">FALSE</definedName>
    <definedName name="QBREPORTCOMPARECOL_RATE" localSheetId="0">FALSE</definedName>
    <definedName name="QBREPORTCOMPARECOL_RATE" localSheetId="3">FALSE</definedName>
    <definedName name="QBREPORTCOMPARECOL_RATE" localSheetId="4">FALSE</definedName>
    <definedName name="QBREPORTCOMPARECOL_TRIPBILLEDMILES" localSheetId="1">FALSE</definedName>
    <definedName name="QBREPORTCOMPARECOL_TRIPBILLEDMILES" localSheetId="5">FALSE</definedName>
    <definedName name="QBREPORTCOMPARECOL_TRIPBILLEDMILES" localSheetId="2">FALSE</definedName>
    <definedName name="QBREPORTCOMPARECOL_TRIPBILLEDMILES" localSheetId="0">FALSE</definedName>
    <definedName name="QBREPORTCOMPARECOL_TRIPBILLEDMILES" localSheetId="3">FALSE</definedName>
    <definedName name="QBREPORTCOMPARECOL_TRIPBILLEDMILES" localSheetId="4">FALSE</definedName>
    <definedName name="QBREPORTCOMPARECOL_TRIPBILLINGAMOUNT" localSheetId="1">FALSE</definedName>
    <definedName name="QBREPORTCOMPARECOL_TRIPBILLINGAMOUNT" localSheetId="5">FALSE</definedName>
    <definedName name="QBREPORTCOMPARECOL_TRIPBILLINGAMOUNT" localSheetId="2">FALSE</definedName>
    <definedName name="QBREPORTCOMPARECOL_TRIPBILLINGAMOUNT" localSheetId="0">FALSE</definedName>
    <definedName name="QBREPORTCOMPARECOL_TRIPBILLINGAMOUNT" localSheetId="3">FALSE</definedName>
    <definedName name="QBREPORTCOMPARECOL_TRIPBILLINGAMOUNT" localSheetId="4">FALSE</definedName>
    <definedName name="QBREPORTCOMPARECOL_TRIPMILES" localSheetId="1">FALSE</definedName>
    <definedName name="QBREPORTCOMPARECOL_TRIPMILES" localSheetId="5">FALSE</definedName>
    <definedName name="QBREPORTCOMPARECOL_TRIPMILES" localSheetId="2">FALSE</definedName>
    <definedName name="QBREPORTCOMPARECOL_TRIPMILES" localSheetId="0">FALSE</definedName>
    <definedName name="QBREPORTCOMPARECOL_TRIPMILES" localSheetId="3">FALSE</definedName>
    <definedName name="QBREPORTCOMPARECOL_TRIPMILES" localSheetId="4">FALSE</definedName>
    <definedName name="QBREPORTCOMPARECOL_TRIPNOTBILLABLEMILES" localSheetId="1">FALSE</definedName>
    <definedName name="QBREPORTCOMPARECOL_TRIPNOTBILLABLEMILES" localSheetId="5">FALSE</definedName>
    <definedName name="QBREPORTCOMPARECOL_TRIPNOTBILLABLEMILES" localSheetId="2">FALSE</definedName>
    <definedName name="QBREPORTCOMPARECOL_TRIPNOTBILLABLEMILES" localSheetId="0">FALSE</definedName>
    <definedName name="QBREPORTCOMPARECOL_TRIPNOTBILLABLEMILES" localSheetId="3">FALSE</definedName>
    <definedName name="QBREPORTCOMPARECOL_TRIPNOTBILLABLEMILES" localSheetId="4">FALSE</definedName>
    <definedName name="QBREPORTCOMPARECOL_TRIPTAXDEDUCTIBLEAMOUNT" localSheetId="1">FALSE</definedName>
    <definedName name="QBREPORTCOMPARECOL_TRIPTAXDEDUCTIBLEAMOUNT" localSheetId="5">FALSE</definedName>
    <definedName name="QBREPORTCOMPARECOL_TRIPTAXDEDUCTIBLEAMOUNT" localSheetId="2">FALSE</definedName>
    <definedName name="QBREPORTCOMPARECOL_TRIPTAXDEDUCTIBLEAMOUNT" localSheetId="0">FALSE</definedName>
    <definedName name="QBREPORTCOMPARECOL_TRIPTAXDEDUCTIBLEAMOUNT" localSheetId="3">FALSE</definedName>
    <definedName name="QBREPORTCOMPARECOL_TRIPTAXDEDUCTIBLEAMOUNT" localSheetId="4">FALSE</definedName>
    <definedName name="QBREPORTCOMPARECOL_TRIPUNBILLEDMILES" localSheetId="1">FALSE</definedName>
    <definedName name="QBREPORTCOMPARECOL_TRIPUNBILLEDMILES" localSheetId="5">FALSE</definedName>
    <definedName name="QBREPORTCOMPARECOL_TRIPUNBILLEDMILES" localSheetId="2">FALSE</definedName>
    <definedName name="QBREPORTCOMPARECOL_TRIPUNBILLEDMILES" localSheetId="0">FALSE</definedName>
    <definedName name="QBREPORTCOMPARECOL_TRIPUNBILLEDMILES" localSheetId="3">FALSE</definedName>
    <definedName name="QBREPORTCOMPARECOL_TRIPUNBILLEDMILES" localSheetId="4">FALSE</definedName>
    <definedName name="QBREPORTCOMPARECOL_YTD" localSheetId="1">FALSE</definedName>
    <definedName name="QBREPORTCOMPARECOL_YTD" localSheetId="5">FALSE</definedName>
    <definedName name="QBREPORTCOMPARECOL_YTD" localSheetId="2">FALSE</definedName>
    <definedName name="QBREPORTCOMPARECOL_YTD" localSheetId="0">FALSE</definedName>
    <definedName name="QBREPORTCOMPARECOL_YTD" localSheetId="3">FALSE</definedName>
    <definedName name="QBREPORTCOMPARECOL_YTD" localSheetId="4">FALSE</definedName>
    <definedName name="QBREPORTCOMPARECOL_YTDBUDGET" localSheetId="1">FALSE</definedName>
    <definedName name="QBREPORTCOMPARECOL_YTDBUDGET" localSheetId="5">FALSE</definedName>
    <definedName name="QBREPORTCOMPARECOL_YTDBUDGET" localSheetId="2">FALSE</definedName>
    <definedName name="QBREPORTCOMPARECOL_YTDBUDGET" localSheetId="0">FALSE</definedName>
    <definedName name="QBREPORTCOMPARECOL_YTDBUDGET" localSheetId="3">FALSE</definedName>
    <definedName name="QBREPORTCOMPARECOL_YTDBUDGET" localSheetId="4">FALSE</definedName>
    <definedName name="QBREPORTCOMPARECOL_YTDPCT" localSheetId="1">FALSE</definedName>
    <definedName name="QBREPORTCOMPARECOL_YTDPCT" localSheetId="5">FALSE</definedName>
    <definedName name="QBREPORTCOMPARECOL_YTDPCT" localSheetId="2">FALSE</definedName>
    <definedName name="QBREPORTCOMPARECOL_YTDPCT" localSheetId="0">FALSE</definedName>
    <definedName name="QBREPORTCOMPARECOL_YTDPCT" localSheetId="3">FALSE</definedName>
    <definedName name="QBREPORTCOMPARECOL_YTDPCT" localSheetId="4">FALSE</definedName>
    <definedName name="QBREPORTROWAXIS" localSheetId="1">11</definedName>
    <definedName name="QBREPORTROWAXIS" localSheetId="5">70</definedName>
    <definedName name="QBREPORTROWAXIS" localSheetId="2">15</definedName>
    <definedName name="QBREPORTROWAXIS" localSheetId="0">11</definedName>
    <definedName name="QBREPORTROWAXIS" localSheetId="3">15</definedName>
    <definedName name="QBREPORTROWAXIS" localSheetId="4">44</definedName>
    <definedName name="QBREPORTSUBCOLAXIS" localSheetId="1">24</definedName>
    <definedName name="QBREPORTSUBCOLAXIS" localSheetId="5">0</definedName>
    <definedName name="QBREPORTSUBCOLAXIS" localSheetId="2">0</definedName>
    <definedName name="QBREPORTSUBCOLAXIS" localSheetId="0">0</definedName>
    <definedName name="QBREPORTSUBCOLAXIS" localSheetId="3">0</definedName>
    <definedName name="QBREPORTSUBCOLAXIS" localSheetId="4">0</definedName>
    <definedName name="QBREPORTTYPE" localSheetId="1">288</definedName>
    <definedName name="QBREPORTTYPE" localSheetId="5">115</definedName>
    <definedName name="QBREPORTTYPE" localSheetId="2">56</definedName>
    <definedName name="QBREPORTTYPE" localSheetId="0">0</definedName>
    <definedName name="QBREPORTTYPE" localSheetId="3">21</definedName>
    <definedName name="QBREPORTTYPE" localSheetId="4">46</definedName>
    <definedName name="QBROWHEADERS" localSheetId="1">6</definedName>
    <definedName name="QBROWHEADERS" localSheetId="5">1</definedName>
    <definedName name="QBROWHEADERS" localSheetId="2">2</definedName>
    <definedName name="QBROWHEADERS" localSheetId="0">6</definedName>
    <definedName name="QBROWHEADERS" localSheetId="3">2</definedName>
    <definedName name="QBROWHEADERS" localSheetId="4">2</definedName>
    <definedName name="QBSTARTDATE" localSheetId="1">20251001</definedName>
    <definedName name="QBSTARTDATE" localSheetId="5">20260301</definedName>
    <definedName name="QBSTARTDATE" localSheetId="2">20260301</definedName>
    <definedName name="QBSTARTDATE" localSheetId="0">20260301</definedName>
    <definedName name="QBSTARTDATE" localSheetId="3">20260301</definedName>
    <definedName name="QBSTARTDATE" localSheetId="4">20251001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6" i="8" l="1"/>
  <c r="N161" i="8"/>
  <c r="N167" i="8" s="1"/>
  <c r="N136" i="8"/>
  <c r="N42" i="8"/>
  <c r="N20" i="8"/>
  <c r="L166" i="8"/>
  <c r="K166" i="8"/>
  <c r="J166" i="8"/>
  <c r="I166" i="8"/>
  <c r="H166" i="8"/>
  <c r="G166" i="8"/>
  <c r="M165" i="8"/>
  <c r="P165" i="8" s="1"/>
  <c r="M164" i="8"/>
  <c r="M163" i="8"/>
  <c r="P163" i="8" s="1"/>
  <c r="L161" i="8"/>
  <c r="K161" i="8"/>
  <c r="J161" i="8"/>
  <c r="I161" i="8"/>
  <c r="H161" i="8"/>
  <c r="G161" i="8"/>
  <c r="M160" i="8"/>
  <c r="M159" i="8"/>
  <c r="P159" i="8" s="1"/>
  <c r="M158" i="8"/>
  <c r="M153" i="8"/>
  <c r="P153" i="8" s="1"/>
  <c r="M152" i="8"/>
  <c r="P152" i="8" s="1"/>
  <c r="M151" i="8"/>
  <c r="P151" i="8" s="1"/>
  <c r="M150" i="8"/>
  <c r="P150" i="8" s="1"/>
  <c r="M149" i="8"/>
  <c r="P149" i="8" s="1"/>
  <c r="M148" i="8"/>
  <c r="P148" i="8" s="1"/>
  <c r="M147" i="8"/>
  <c r="P147" i="8" s="1"/>
  <c r="M146" i="8"/>
  <c r="P146" i="8" s="1"/>
  <c r="M145" i="8"/>
  <c r="M144" i="8"/>
  <c r="O144" i="8" s="1"/>
  <c r="M143" i="8"/>
  <c r="P143" i="8" s="1"/>
  <c r="M142" i="8"/>
  <c r="M141" i="8"/>
  <c r="P141" i="8" s="1"/>
  <c r="M140" i="8"/>
  <c r="P140" i="8" s="1"/>
  <c r="M139" i="8"/>
  <c r="P139" i="8" s="1"/>
  <c r="M138" i="8"/>
  <c r="P138" i="8" s="1"/>
  <c r="M137" i="8"/>
  <c r="P137" i="8" s="1"/>
  <c r="L136" i="8"/>
  <c r="K136" i="8"/>
  <c r="J136" i="8"/>
  <c r="I136" i="8"/>
  <c r="H136" i="8"/>
  <c r="G136" i="8"/>
  <c r="M135" i="8"/>
  <c r="M134" i="8"/>
  <c r="P134" i="8" s="1"/>
  <c r="M133" i="8"/>
  <c r="P133" i="8" s="1"/>
  <c r="M131" i="8"/>
  <c r="P131" i="8" s="1"/>
  <c r="M130" i="8"/>
  <c r="P130" i="8" s="1"/>
  <c r="M129" i="8"/>
  <c r="M128" i="8"/>
  <c r="P128" i="8" s="1"/>
  <c r="M127" i="8"/>
  <c r="P127" i="8" s="1"/>
  <c r="M126" i="8"/>
  <c r="P126" i="8" s="1"/>
  <c r="M125" i="8"/>
  <c r="O125" i="8" s="1"/>
  <c r="M124" i="8"/>
  <c r="M123" i="8"/>
  <c r="P123" i="8" s="1"/>
  <c r="M122" i="8"/>
  <c r="P122" i="8" s="1"/>
  <c r="M121" i="8"/>
  <c r="P121" i="8" s="1"/>
  <c r="M120" i="8"/>
  <c r="M119" i="8"/>
  <c r="O119" i="8" s="1"/>
  <c r="M118" i="8"/>
  <c r="P118" i="8" s="1"/>
  <c r="M117" i="8"/>
  <c r="M116" i="8"/>
  <c r="P116" i="8" s="1"/>
  <c r="M115" i="8"/>
  <c r="P115" i="8" s="1"/>
  <c r="M114" i="8"/>
  <c r="P114" i="8" s="1"/>
  <c r="M113" i="8"/>
  <c r="P113" i="8" s="1"/>
  <c r="M112" i="8"/>
  <c r="P112" i="8" s="1"/>
  <c r="M111" i="8"/>
  <c r="P111" i="8" s="1"/>
  <c r="M110" i="8"/>
  <c r="P110" i="8" s="1"/>
  <c r="M109" i="8"/>
  <c r="P109" i="8" s="1"/>
  <c r="M108" i="8"/>
  <c r="P108" i="8" s="1"/>
  <c r="M107" i="8"/>
  <c r="P107" i="8" s="1"/>
  <c r="M106" i="8"/>
  <c r="P106" i="8" s="1"/>
  <c r="M105" i="8"/>
  <c r="M104" i="8"/>
  <c r="P104" i="8" s="1"/>
  <c r="M103" i="8"/>
  <c r="P103" i="8" s="1"/>
  <c r="M102" i="8"/>
  <c r="P102" i="8" s="1"/>
  <c r="M101" i="8"/>
  <c r="P101" i="8" s="1"/>
  <c r="M100" i="8"/>
  <c r="P100" i="8" s="1"/>
  <c r="M99" i="8"/>
  <c r="P99" i="8" s="1"/>
  <c r="M98" i="8"/>
  <c r="P98" i="8" s="1"/>
  <c r="M97" i="8"/>
  <c r="P97" i="8" s="1"/>
  <c r="M96" i="8"/>
  <c r="P96" i="8" s="1"/>
  <c r="M95" i="8"/>
  <c r="P95" i="8" s="1"/>
  <c r="M94" i="8"/>
  <c r="P94" i="8" s="1"/>
  <c r="M93" i="8"/>
  <c r="O93" i="8" s="1"/>
  <c r="M92" i="8"/>
  <c r="P92" i="8" s="1"/>
  <c r="M91" i="8"/>
  <c r="O91" i="8" s="1"/>
  <c r="M90" i="8"/>
  <c r="O90" i="8" s="1"/>
  <c r="M89" i="8"/>
  <c r="P89" i="8" s="1"/>
  <c r="M88" i="8"/>
  <c r="P88" i="8" s="1"/>
  <c r="M87" i="8"/>
  <c r="P87" i="8" s="1"/>
  <c r="M86" i="8"/>
  <c r="P86" i="8" s="1"/>
  <c r="M85" i="8"/>
  <c r="M84" i="8"/>
  <c r="M83" i="8"/>
  <c r="O83" i="8" s="1"/>
  <c r="M82" i="8"/>
  <c r="O82" i="8" s="1"/>
  <c r="M81" i="8"/>
  <c r="P81" i="8" s="1"/>
  <c r="M80" i="8"/>
  <c r="M79" i="8"/>
  <c r="P79" i="8" s="1"/>
  <c r="M78" i="8"/>
  <c r="P78" i="8" s="1"/>
  <c r="M77" i="8"/>
  <c r="P77" i="8" s="1"/>
  <c r="M76" i="8"/>
  <c r="P76" i="8" s="1"/>
  <c r="M75" i="8"/>
  <c r="O75" i="8" s="1"/>
  <c r="M74" i="8"/>
  <c r="P74" i="8" s="1"/>
  <c r="M73" i="8"/>
  <c r="O73" i="8" s="1"/>
  <c r="M72" i="8"/>
  <c r="P72" i="8" s="1"/>
  <c r="M71" i="8"/>
  <c r="O71" i="8" s="1"/>
  <c r="M70" i="8"/>
  <c r="P70" i="8" s="1"/>
  <c r="M69" i="8"/>
  <c r="P69" i="8" s="1"/>
  <c r="M68" i="8"/>
  <c r="P68" i="8" s="1"/>
  <c r="M67" i="8"/>
  <c r="P67" i="8" s="1"/>
  <c r="M66" i="8"/>
  <c r="M65" i="8"/>
  <c r="P65" i="8" s="1"/>
  <c r="M64" i="8"/>
  <c r="P64" i="8" s="1"/>
  <c r="M63" i="8"/>
  <c r="O63" i="8" s="1"/>
  <c r="M62" i="8"/>
  <c r="M61" i="8"/>
  <c r="P61" i="8" s="1"/>
  <c r="M60" i="8"/>
  <c r="P60" i="8" s="1"/>
  <c r="M59" i="8"/>
  <c r="P59" i="8" s="1"/>
  <c r="M58" i="8"/>
  <c r="P58" i="8" s="1"/>
  <c r="M57" i="8"/>
  <c r="O57" i="8" s="1"/>
  <c r="M56" i="8"/>
  <c r="P56" i="8" s="1"/>
  <c r="M55" i="8"/>
  <c r="P55" i="8" s="1"/>
  <c r="M54" i="8"/>
  <c r="P54" i="8" s="1"/>
  <c r="M53" i="8"/>
  <c r="P53" i="8" s="1"/>
  <c r="M52" i="8"/>
  <c r="P52" i="8" s="1"/>
  <c r="M51" i="8"/>
  <c r="O51" i="8" s="1"/>
  <c r="M50" i="8"/>
  <c r="O50" i="8" s="1"/>
  <c r="M49" i="8"/>
  <c r="P49" i="8" s="1"/>
  <c r="M48" i="8"/>
  <c r="P48" i="8" s="1"/>
  <c r="M47" i="8"/>
  <c r="P47" i="8" s="1"/>
  <c r="M46" i="8"/>
  <c r="M45" i="8"/>
  <c r="M44" i="8"/>
  <c r="M43" i="8"/>
  <c r="P43" i="8" s="1"/>
  <c r="L42" i="8"/>
  <c r="L154" i="8" s="1"/>
  <c r="K42" i="8"/>
  <c r="J42" i="8"/>
  <c r="J154" i="8" s="1"/>
  <c r="I42" i="8"/>
  <c r="H42" i="8"/>
  <c r="H154" i="8" s="1"/>
  <c r="G42" i="8"/>
  <c r="G154" i="8" s="1"/>
  <c r="M41" i="8"/>
  <c r="P41" i="8" s="1"/>
  <c r="M40" i="8"/>
  <c r="P40" i="8" s="1"/>
  <c r="M38" i="8"/>
  <c r="M37" i="8"/>
  <c r="P37" i="8" s="1"/>
  <c r="M36" i="8"/>
  <c r="O36" i="8" s="1"/>
  <c r="M35" i="8"/>
  <c r="O35" i="8" s="1"/>
  <c r="M34" i="8"/>
  <c r="P34" i="8" s="1"/>
  <c r="M33" i="8"/>
  <c r="P33" i="8" s="1"/>
  <c r="M32" i="8"/>
  <c r="P32" i="8" s="1"/>
  <c r="M31" i="8"/>
  <c r="O31" i="8" s="1"/>
  <c r="M30" i="8"/>
  <c r="P30" i="8" s="1"/>
  <c r="M29" i="8"/>
  <c r="P29" i="8" s="1"/>
  <c r="M28" i="8"/>
  <c r="M24" i="8"/>
  <c r="M23" i="8"/>
  <c r="P23" i="8" s="1"/>
  <c r="M22" i="8"/>
  <c r="P22" i="8" s="1"/>
  <c r="M21" i="8"/>
  <c r="L20" i="8"/>
  <c r="L25" i="8" s="1"/>
  <c r="K20" i="8"/>
  <c r="J20" i="8"/>
  <c r="J25" i="8" s="1"/>
  <c r="I20" i="8"/>
  <c r="H20" i="8"/>
  <c r="H25" i="8" s="1"/>
  <c r="G20" i="8"/>
  <c r="G25" i="8" s="1"/>
  <c r="M19" i="8"/>
  <c r="P19" i="8" s="1"/>
  <c r="M18" i="8"/>
  <c r="M16" i="8"/>
  <c r="P16" i="8" s="1"/>
  <c r="M15" i="8"/>
  <c r="P15" i="8" s="1"/>
  <c r="M14" i="8"/>
  <c r="M13" i="8"/>
  <c r="P13" i="8" s="1"/>
  <c r="M12" i="8"/>
  <c r="P12" i="8" s="1"/>
  <c r="M11" i="8"/>
  <c r="P11" i="8" s="1"/>
  <c r="M10" i="8"/>
  <c r="P10" i="8" s="1"/>
  <c r="M9" i="8"/>
  <c r="P9" i="8" s="1"/>
  <c r="M8" i="8"/>
  <c r="P8" i="8" s="1"/>
  <c r="M7" i="8"/>
  <c r="P7" i="8" s="1"/>
  <c r="M6" i="8"/>
  <c r="O6" i="8" s="1"/>
  <c r="M5" i="8"/>
  <c r="P5" i="8" s="1"/>
  <c r="G87" i="7"/>
  <c r="G86" i="7"/>
  <c r="G85" i="7"/>
  <c r="G79" i="7"/>
  <c r="G78" i="7"/>
  <c r="G68" i="7"/>
  <c r="G16" i="7"/>
  <c r="G15" i="7"/>
  <c r="C45" i="5"/>
  <c r="I27" i="3"/>
  <c r="I26" i="3"/>
  <c r="I23" i="3"/>
  <c r="I19" i="3"/>
  <c r="I14" i="3"/>
  <c r="I11" i="3"/>
  <c r="I8" i="3"/>
  <c r="I4" i="3"/>
  <c r="I1457" i="1"/>
  <c r="H1457" i="1"/>
  <c r="I1452" i="1"/>
  <c r="H1452" i="1"/>
  <c r="I1443" i="1"/>
  <c r="H1443" i="1"/>
  <c r="I1424" i="1"/>
  <c r="H1424" i="1"/>
  <c r="I1405" i="1"/>
  <c r="H1405" i="1"/>
  <c r="I1387" i="1"/>
  <c r="H1387" i="1"/>
  <c r="I1368" i="1"/>
  <c r="H1368" i="1"/>
  <c r="I1349" i="1"/>
  <c r="H1349" i="1"/>
  <c r="I1337" i="1"/>
  <c r="H1337" i="1"/>
  <c r="I1322" i="1"/>
  <c r="H1322" i="1"/>
  <c r="I1305" i="1"/>
  <c r="H1305" i="1"/>
  <c r="I1288" i="1"/>
  <c r="H1288" i="1"/>
  <c r="I1271" i="1"/>
  <c r="H1271" i="1"/>
  <c r="I1253" i="1"/>
  <c r="H1253" i="1"/>
  <c r="I1236" i="1"/>
  <c r="H1236" i="1"/>
  <c r="I1219" i="1"/>
  <c r="H1219" i="1"/>
  <c r="I1201" i="1"/>
  <c r="H1201" i="1"/>
  <c r="I1180" i="1"/>
  <c r="H1180" i="1"/>
  <c r="I1162" i="1"/>
  <c r="H1162" i="1"/>
  <c r="I1139" i="1"/>
  <c r="H1139" i="1"/>
  <c r="I1119" i="1"/>
  <c r="H1119" i="1"/>
  <c r="I1101" i="1"/>
  <c r="H1101" i="1"/>
  <c r="I1077" i="1"/>
  <c r="H1077" i="1"/>
  <c r="I1060" i="1"/>
  <c r="H1060" i="1"/>
  <c r="I1042" i="1"/>
  <c r="H1042" i="1"/>
  <c r="I1024" i="1"/>
  <c r="H1024" i="1"/>
  <c r="I1003" i="1"/>
  <c r="H1003" i="1"/>
  <c r="I985" i="1"/>
  <c r="H985" i="1"/>
  <c r="I967" i="1"/>
  <c r="H967" i="1"/>
  <c r="I948" i="1"/>
  <c r="H948" i="1"/>
  <c r="I930" i="1"/>
  <c r="H930" i="1"/>
  <c r="I921" i="1"/>
  <c r="H921" i="1"/>
  <c r="I916" i="1"/>
  <c r="H916" i="1"/>
  <c r="I897" i="1"/>
  <c r="H897" i="1"/>
  <c r="I881" i="1"/>
  <c r="H881" i="1"/>
  <c r="I860" i="1"/>
  <c r="H860" i="1"/>
  <c r="I839" i="1"/>
  <c r="H839" i="1"/>
  <c r="I822" i="1"/>
  <c r="H822" i="1"/>
  <c r="I806" i="1"/>
  <c r="H806" i="1"/>
  <c r="I789" i="1"/>
  <c r="H789" i="1"/>
  <c r="I772" i="1"/>
  <c r="H772" i="1"/>
  <c r="I754" i="1"/>
  <c r="H754" i="1"/>
  <c r="I735" i="1"/>
  <c r="H735" i="1"/>
  <c r="I718" i="1"/>
  <c r="H718" i="1"/>
  <c r="I703" i="1"/>
  <c r="H703" i="1"/>
  <c r="I685" i="1"/>
  <c r="H685" i="1"/>
  <c r="I667" i="1"/>
  <c r="H667" i="1"/>
  <c r="I647" i="1"/>
  <c r="H647" i="1"/>
  <c r="I629" i="1"/>
  <c r="H629" i="1"/>
  <c r="I606" i="1"/>
  <c r="H606" i="1"/>
  <c r="I586" i="1"/>
  <c r="H586" i="1"/>
  <c r="I568" i="1"/>
  <c r="H568" i="1"/>
  <c r="I545" i="1"/>
  <c r="H545" i="1"/>
  <c r="I525" i="1"/>
  <c r="H525" i="1"/>
  <c r="I508" i="1"/>
  <c r="H508" i="1"/>
  <c r="I490" i="1"/>
  <c r="H490" i="1"/>
  <c r="I469" i="1"/>
  <c r="H469" i="1"/>
  <c r="I452" i="1"/>
  <c r="H452" i="1"/>
  <c r="I434" i="1"/>
  <c r="H434" i="1"/>
  <c r="I415" i="1"/>
  <c r="H415" i="1"/>
  <c r="I398" i="1"/>
  <c r="H398" i="1"/>
  <c r="I393" i="1"/>
  <c r="H393" i="1"/>
  <c r="I388" i="1"/>
  <c r="H388" i="1"/>
  <c r="I383" i="1"/>
  <c r="H383" i="1"/>
  <c r="I378" i="1"/>
  <c r="H378" i="1"/>
  <c r="I373" i="1"/>
  <c r="H373" i="1"/>
  <c r="I368" i="1"/>
  <c r="H368" i="1"/>
  <c r="I363" i="1"/>
  <c r="H363" i="1"/>
  <c r="I357" i="1"/>
  <c r="H357" i="1"/>
  <c r="I352" i="1"/>
  <c r="H352" i="1"/>
  <c r="I347" i="1"/>
  <c r="H347" i="1"/>
  <c r="I342" i="1"/>
  <c r="H342" i="1"/>
  <c r="I335" i="1"/>
  <c r="H335" i="1"/>
  <c r="I323" i="1"/>
  <c r="H323" i="1"/>
  <c r="I318" i="1"/>
  <c r="H318" i="1"/>
  <c r="I313" i="1"/>
  <c r="H313" i="1"/>
  <c r="I308" i="1"/>
  <c r="H308" i="1"/>
  <c r="I303" i="1"/>
  <c r="H303" i="1"/>
  <c r="I296" i="1"/>
  <c r="H296" i="1"/>
  <c r="I291" i="1"/>
  <c r="H291" i="1"/>
  <c r="I286" i="1"/>
  <c r="H286" i="1"/>
  <c r="I281" i="1"/>
  <c r="H281" i="1"/>
  <c r="I276" i="1"/>
  <c r="H276" i="1"/>
  <c r="I271" i="1"/>
  <c r="H271" i="1"/>
  <c r="I263" i="1"/>
  <c r="H263" i="1"/>
  <c r="I258" i="1"/>
  <c r="H258" i="1"/>
  <c r="I253" i="1"/>
  <c r="H253" i="1"/>
  <c r="I247" i="1"/>
  <c r="H247" i="1"/>
  <c r="I242" i="1"/>
  <c r="H242" i="1"/>
  <c r="I237" i="1"/>
  <c r="H237" i="1"/>
  <c r="I232" i="1"/>
  <c r="H232" i="1"/>
  <c r="I227" i="1"/>
  <c r="H227" i="1"/>
  <c r="I221" i="1"/>
  <c r="H221" i="1"/>
  <c r="I215" i="1"/>
  <c r="H215" i="1"/>
  <c r="I210" i="1"/>
  <c r="H210" i="1"/>
  <c r="I205" i="1"/>
  <c r="H205" i="1"/>
  <c r="I200" i="1"/>
  <c r="H200" i="1"/>
  <c r="I195" i="1"/>
  <c r="H195" i="1"/>
  <c r="I190" i="1"/>
  <c r="H190" i="1"/>
  <c r="I185" i="1"/>
  <c r="H185" i="1"/>
  <c r="I180" i="1"/>
  <c r="H180" i="1"/>
  <c r="I175" i="1"/>
  <c r="H175" i="1"/>
  <c r="I170" i="1"/>
  <c r="H170" i="1"/>
  <c r="I165" i="1"/>
  <c r="H165" i="1"/>
  <c r="I160" i="1"/>
  <c r="H160" i="1"/>
  <c r="I155" i="1"/>
  <c r="H155" i="1"/>
  <c r="I139" i="1"/>
  <c r="H139" i="1"/>
  <c r="I125" i="1"/>
  <c r="H125" i="1"/>
  <c r="I120" i="1"/>
  <c r="H120" i="1"/>
  <c r="I115" i="1"/>
  <c r="H115" i="1"/>
  <c r="I110" i="1"/>
  <c r="H110" i="1"/>
  <c r="I105" i="1"/>
  <c r="H105" i="1"/>
  <c r="I97" i="1"/>
  <c r="H97" i="1"/>
  <c r="I91" i="1"/>
  <c r="H91" i="1"/>
  <c r="I86" i="1"/>
  <c r="H86" i="1"/>
  <c r="I77" i="1"/>
  <c r="H77" i="1"/>
  <c r="I72" i="1"/>
  <c r="H72" i="1"/>
  <c r="I63" i="1"/>
  <c r="H63" i="1"/>
  <c r="I55" i="1"/>
  <c r="H55" i="1"/>
  <c r="I47" i="1"/>
  <c r="H47" i="1"/>
  <c r="I42" i="1"/>
  <c r="H42" i="1"/>
  <c r="I37" i="1"/>
  <c r="H37" i="1"/>
  <c r="I32" i="1"/>
  <c r="H32" i="1"/>
  <c r="I26" i="1"/>
  <c r="H26" i="1"/>
  <c r="I21" i="1"/>
  <c r="H21" i="1"/>
  <c r="I16" i="1"/>
  <c r="H16" i="1"/>
  <c r="I11" i="1"/>
  <c r="H11" i="1"/>
  <c r="I6" i="1"/>
  <c r="H6" i="1"/>
  <c r="O7" i="8" l="1"/>
  <c r="O13" i="8"/>
  <c r="O76" i="8"/>
  <c r="O56" i="8"/>
  <c r="O67" i="8"/>
  <c r="O8" i="8"/>
  <c r="P31" i="8"/>
  <c r="O143" i="8"/>
  <c r="O48" i="8"/>
  <c r="P50" i="8"/>
  <c r="M42" i="8"/>
  <c r="P42" i="8" s="1"/>
  <c r="K154" i="8"/>
  <c r="P57" i="8"/>
  <c r="P119" i="8"/>
  <c r="P36" i="8"/>
  <c r="P51" i="8"/>
  <c r="G167" i="8"/>
  <c r="P93" i="8"/>
  <c r="H167" i="8"/>
  <c r="P63" i="8"/>
  <c r="P75" i="8"/>
  <c r="P91" i="8"/>
  <c r="O112" i="8"/>
  <c r="O110" i="8"/>
  <c r="I25" i="8"/>
  <c r="I26" i="8" s="1"/>
  <c r="O33" i="8"/>
  <c r="O96" i="8"/>
  <c r="O107" i="8"/>
  <c r="O128" i="8"/>
  <c r="O139" i="8"/>
  <c r="O49" i="8"/>
  <c r="P125" i="8"/>
  <c r="J167" i="8"/>
  <c r="O74" i="8"/>
  <c r="P83" i="8"/>
  <c r="O98" i="8"/>
  <c r="O59" i="8"/>
  <c r="P90" i="8"/>
  <c r="K167" i="8"/>
  <c r="O95" i="8"/>
  <c r="O127" i="8"/>
  <c r="I167" i="8"/>
  <c r="P71" i="8"/>
  <c r="O100" i="8"/>
  <c r="O106" i="8"/>
  <c r="L167" i="8"/>
  <c r="O87" i="8"/>
  <c r="M136" i="8"/>
  <c r="O136" i="8" s="1"/>
  <c r="P144" i="8"/>
  <c r="O9" i="8"/>
  <c r="P73" i="8"/>
  <c r="P82" i="8"/>
  <c r="O34" i="8"/>
  <c r="M166" i="8"/>
  <c r="P166" i="8" s="1"/>
  <c r="O41" i="8"/>
  <c r="O64" i="8"/>
  <c r="O70" i="8"/>
  <c r="O78" i="8"/>
  <c r="O94" i="8"/>
  <c r="O108" i="8"/>
  <c r="O147" i="8"/>
  <c r="M20" i="8"/>
  <c r="P20" i="8" s="1"/>
  <c r="O137" i="8"/>
  <c r="G26" i="8"/>
  <c r="H26" i="8"/>
  <c r="J26" i="8"/>
  <c r="L26" i="8"/>
  <c r="O30" i="8"/>
  <c r="O61" i="8"/>
  <c r="O69" i="8"/>
  <c r="O81" i="8"/>
  <c r="O89" i="8"/>
  <c r="O134" i="8"/>
  <c r="O152" i="8"/>
  <c r="I154" i="8"/>
  <c r="O12" i="8"/>
  <c r="O118" i="8"/>
  <c r="O126" i="8"/>
  <c r="P35" i="8"/>
  <c r="O79" i="8"/>
  <c r="O99" i="8"/>
  <c r="O111" i="8"/>
  <c r="O138" i="8"/>
  <c r="O146" i="8"/>
  <c r="O55" i="8"/>
  <c r="P6" i="8"/>
  <c r="O11" i="8"/>
  <c r="O29" i="8"/>
  <c r="O60" i="8"/>
  <c r="O68" i="8"/>
  <c r="O88" i="8"/>
  <c r="O104" i="8"/>
  <c r="O116" i="8"/>
  <c r="O133" i="8"/>
  <c r="O151" i="8"/>
  <c r="O159" i="8"/>
  <c r="O165" i="8"/>
  <c r="O54" i="8"/>
  <c r="O5" i="8"/>
  <c r="O10" i="8"/>
  <c r="O19" i="8"/>
  <c r="O103" i="8"/>
  <c r="O115" i="8"/>
  <c r="O123" i="8"/>
  <c r="O131" i="8"/>
  <c r="O150" i="8"/>
  <c r="O72" i="8"/>
  <c r="O92" i="8"/>
  <c r="O16" i="8"/>
  <c r="O23" i="8"/>
  <c r="K25" i="8"/>
  <c r="O53" i="8"/>
  <c r="O65" i="8"/>
  <c r="O77" i="8"/>
  <c r="O97" i="8"/>
  <c r="O109" i="8"/>
  <c r="O40" i="8"/>
  <c r="O58" i="8"/>
  <c r="O86" i="8"/>
  <c r="O102" i="8"/>
  <c r="O114" i="8"/>
  <c r="O122" i="8"/>
  <c r="O130" i="8"/>
  <c r="O141" i="8"/>
  <c r="O149" i="8"/>
  <c r="O153" i="8"/>
  <c r="O163" i="8"/>
  <c r="O32" i="8"/>
  <c r="O43" i="8"/>
  <c r="O47" i="8"/>
  <c r="O15" i="8"/>
  <c r="O22" i="8"/>
  <c r="O37" i="8"/>
  <c r="O52" i="8"/>
  <c r="M161" i="8"/>
  <c r="O101" i="8"/>
  <c r="O113" i="8"/>
  <c r="O121" i="8"/>
  <c r="O140" i="8"/>
  <c r="O148" i="8"/>
  <c r="N25" i="8"/>
  <c r="N154" i="8"/>
  <c r="M154" i="8" l="1"/>
  <c r="O42" i="8"/>
  <c r="O166" i="8"/>
  <c r="I155" i="8"/>
  <c r="I168" i="8" s="1"/>
  <c r="M167" i="8"/>
  <c r="P167" i="8" s="1"/>
  <c r="P136" i="8"/>
  <c r="O20" i="8"/>
  <c r="L155" i="8"/>
  <c r="P161" i="8"/>
  <c r="O161" i="8"/>
  <c r="J155" i="8"/>
  <c r="K26" i="8"/>
  <c r="H155" i="8"/>
  <c r="G155" i="8"/>
  <c r="M25" i="8"/>
  <c r="O25" i="8" s="1"/>
  <c r="N26" i="8"/>
  <c r="P154" i="8"/>
  <c r="O154" i="8"/>
  <c r="P25" i="8" l="1"/>
  <c r="O167" i="8"/>
  <c r="G168" i="8"/>
  <c r="K155" i="8"/>
  <c r="M26" i="8"/>
  <c r="P26" i="8" s="1"/>
  <c r="J168" i="8"/>
  <c r="H168" i="8"/>
  <c r="L168" i="8"/>
  <c r="N155" i="8"/>
  <c r="O26" i="8" l="1"/>
  <c r="K168" i="8"/>
  <c r="M155" i="8"/>
  <c r="P155" i="8" s="1"/>
  <c r="N168" i="8"/>
  <c r="O155" i="8" l="1"/>
  <c r="M168" i="8"/>
  <c r="O168" i="8" s="1"/>
  <c r="P168" i="8"/>
</calcChain>
</file>

<file path=xl/sharedStrings.xml><?xml version="1.0" encoding="utf-8"?>
<sst xmlns="http://schemas.openxmlformats.org/spreadsheetml/2006/main" count="2599" uniqueCount="477">
  <si>
    <t>Type</t>
  </si>
  <si>
    <t>Num</t>
  </si>
  <si>
    <t>Date</t>
  </si>
  <si>
    <t>Name</t>
  </si>
  <si>
    <t>Item</t>
  </si>
  <si>
    <t>Account</t>
  </si>
  <si>
    <t>Paid Amount</t>
  </si>
  <si>
    <t>Original Amount</t>
  </si>
  <si>
    <t xml:space="preserve"> </t>
  </si>
  <si>
    <t>TOTAL</t>
  </si>
  <si>
    <t>Check</t>
  </si>
  <si>
    <t>Bill Pmt -Check</t>
  </si>
  <si>
    <t>Bill</t>
  </si>
  <si>
    <t>Paycheck</t>
  </si>
  <si>
    <t>ACH</t>
  </si>
  <si>
    <t>Echeck</t>
  </si>
  <si>
    <t>ECheck</t>
  </si>
  <si>
    <t>EFT</t>
  </si>
  <si>
    <t>E2644B.001</t>
  </si>
  <si>
    <t>WO-3421</t>
  </si>
  <si>
    <t>Feb</t>
  </si>
  <si>
    <t>Wire</t>
  </si>
  <si>
    <t>6684</t>
  </si>
  <si>
    <t>6685</t>
  </si>
  <si>
    <t>6686</t>
  </si>
  <si>
    <t>6687</t>
  </si>
  <si>
    <t>Feb Dues</t>
  </si>
  <si>
    <t>6688</t>
  </si>
  <si>
    <t>2026-127</t>
  </si>
  <si>
    <t>6689</t>
  </si>
  <si>
    <t>February</t>
  </si>
  <si>
    <t>6690</t>
  </si>
  <si>
    <t>905920086</t>
  </si>
  <si>
    <t>6691</t>
  </si>
  <si>
    <t>7905-323352</t>
  </si>
  <si>
    <t>6692</t>
  </si>
  <si>
    <t>6693</t>
  </si>
  <si>
    <t>2024-03</t>
  </si>
  <si>
    <t>6694</t>
  </si>
  <si>
    <t>2024-02</t>
  </si>
  <si>
    <t>6695</t>
  </si>
  <si>
    <t>780953</t>
  </si>
  <si>
    <t>6696</t>
  </si>
  <si>
    <t>117790</t>
  </si>
  <si>
    <t>00000118233</t>
  </si>
  <si>
    <t>6697</t>
  </si>
  <si>
    <t>6698</t>
  </si>
  <si>
    <t>6699</t>
  </si>
  <si>
    <t>16517</t>
  </si>
  <si>
    <t>6700</t>
  </si>
  <si>
    <t>7905-323134</t>
  </si>
  <si>
    <t>6701</t>
  </si>
  <si>
    <t>6702</t>
  </si>
  <si>
    <t>744492</t>
  </si>
  <si>
    <t>6703</t>
  </si>
  <si>
    <t>17348-0226</t>
  </si>
  <si>
    <t>6704</t>
  </si>
  <si>
    <t>179776</t>
  </si>
  <si>
    <t>180303</t>
  </si>
  <si>
    <t>180740</t>
  </si>
  <si>
    <t>181318</t>
  </si>
  <si>
    <t>6705</t>
  </si>
  <si>
    <t>10-310-0078</t>
  </si>
  <si>
    <t>6706</t>
  </si>
  <si>
    <t>202602028</t>
  </si>
  <si>
    <t>6707</t>
  </si>
  <si>
    <t>6708</t>
  </si>
  <si>
    <t>20260310</t>
  </si>
  <si>
    <t>6709</t>
  </si>
  <si>
    <t>6710</t>
  </si>
  <si>
    <t>5324</t>
  </si>
  <si>
    <t>5345</t>
  </si>
  <si>
    <t>5378</t>
  </si>
  <si>
    <t>6711</t>
  </si>
  <si>
    <t>6712</t>
  </si>
  <si>
    <t>6713</t>
  </si>
  <si>
    <t>6714</t>
  </si>
  <si>
    <t>793186</t>
  </si>
  <si>
    <t>6715</t>
  </si>
  <si>
    <t>057</t>
  </si>
  <si>
    <t>067</t>
  </si>
  <si>
    <t>6716</t>
  </si>
  <si>
    <t>7277</t>
  </si>
  <si>
    <t>8120</t>
  </si>
  <si>
    <t>8765</t>
  </si>
  <si>
    <t>6717</t>
  </si>
  <si>
    <t>6718</t>
  </si>
  <si>
    <t>Quarterly Payment</t>
  </si>
  <si>
    <t>6719</t>
  </si>
  <si>
    <t>6720</t>
  </si>
  <si>
    <t>6721</t>
  </si>
  <si>
    <t>86</t>
  </si>
  <si>
    <t>6722</t>
  </si>
  <si>
    <t>012667426737</t>
  </si>
  <si>
    <t>6723</t>
  </si>
  <si>
    <t>2024-05</t>
  </si>
  <si>
    <t>6724</t>
  </si>
  <si>
    <t>793187</t>
  </si>
  <si>
    <t>6725</t>
  </si>
  <si>
    <t>6726</t>
  </si>
  <si>
    <t>260320</t>
  </si>
  <si>
    <t>6728</t>
  </si>
  <si>
    <t>90716</t>
  </si>
  <si>
    <t>310202642</t>
  </si>
  <si>
    <t>310202643</t>
  </si>
  <si>
    <t>310202644</t>
  </si>
  <si>
    <t>310202645</t>
  </si>
  <si>
    <t>310202646</t>
  </si>
  <si>
    <t>310202647</t>
  </si>
  <si>
    <t>R &amp; M TELEPHONE SERVICE, INC.</t>
  </si>
  <si>
    <t>VILLAGE OF SURFSIDE</t>
  </si>
  <si>
    <t>Timeclock Plus</t>
  </si>
  <si>
    <t>AMEGY COMMERCIAL CREDIT</t>
  </si>
  <si>
    <t>Cintas</t>
  </si>
  <si>
    <t>RELIANT ENERGY</t>
  </si>
  <si>
    <t>VOYAGER FLEET SYSTEMS INC.</t>
  </si>
  <si>
    <t>LOWE'S</t>
  </si>
  <si>
    <t>TMRS</t>
  </si>
  <si>
    <t>TX Health Benefits Pool</t>
  </si>
  <si>
    <t>Lynn Engineering, LLC</t>
  </si>
  <si>
    <t>TML-IRP</t>
  </si>
  <si>
    <t>TML ADMINISTRATIVE SERVICES</t>
  </si>
  <si>
    <t>Jill Dickerson</t>
  </si>
  <si>
    <t>Kelly D. Cheek</t>
  </si>
  <si>
    <t>Cynthia Nothrop</t>
  </si>
  <si>
    <t>VOSB VFD</t>
  </si>
  <si>
    <t>H-GAC</t>
  </si>
  <si>
    <t>PITNEY BOWES/PURCHASE POWER</t>
  </si>
  <si>
    <t>STRYKER SALES CORPORATION</t>
  </si>
  <si>
    <t>SUBURBAN PROPANE</t>
  </si>
  <si>
    <t>Freeport LNG</t>
  </si>
  <si>
    <t>Specialized Billing &amp; Collections</t>
  </si>
  <si>
    <t>Zultys</t>
  </si>
  <si>
    <t>HARRIS COUNTY  RADIO - SERVICES</t>
  </si>
  <si>
    <t>Samantha Matthews</t>
  </si>
  <si>
    <t>Mercedes Favela</t>
  </si>
  <si>
    <t>All Marine</t>
  </si>
  <si>
    <t>TERESA TIMMS</t>
  </si>
  <si>
    <t>KILLUM PEST CONTROL INC</t>
  </si>
  <si>
    <t>THE FACTS</t>
  </si>
  <si>
    <t>VERNOR MATERIAL AND EQUIPMENT CO</t>
  </si>
  <si>
    <t>BRAZORIA COUNTY APPRAISAL DIST</t>
  </si>
  <si>
    <t>PATTON RITTER</t>
  </si>
  <si>
    <t>Frank DeMarco</t>
  </si>
  <si>
    <t>Robert J. Barfield</t>
  </si>
  <si>
    <t>Amber Calzada</t>
  </si>
  <si>
    <t>BTIS</t>
  </si>
  <si>
    <t>Yolanda Feagins</t>
  </si>
  <si>
    <t>Edelia Juarez</t>
  </si>
  <si>
    <t>Melissa Salazar</t>
  </si>
  <si>
    <t>CHRISTOPHER D MOTLEY</t>
  </si>
  <si>
    <t>KJR Construction</t>
  </si>
  <si>
    <t>Baptist Health</t>
  </si>
  <si>
    <t>Desiree Worsencroft</t>
  </si>
  <si>
    <t>Teresa Timms.</t>
  </si>
  <si>
    <t>BRAZORIA COUNTY TAX OFFICE</t>
  </si>
  <si>
    <t>HCTRA</t>
  </si>
  <si>
    <t>Kelly Marsh</t>
  </si>
  <si>
    <t>Affordable Electric</t>
  </si>
  <si>
    <t>AMERICAN MATERIALS</t>
  </si>
  <si>
    <t>Benjamin Birdwell</t>
  </si>
  <si>
    <t>Casey Thomas</t>
  </si>
  <si>
    <t>Christie Briones</t>
  </si>
  <si>
    <t>Christopher D Mcintyre</t>
  </si>
  <si>
    <t>Christopher R Rarick</t>
  </si>
  <si>
    <t>Christopher Redmond</t>
  </si>
  <si>
    <t>1003A · GENERAL FUND AMEGY</t>
  </si>
  <si>
    <t>5149  BANK CHARGES</t>
  </si>
  <si>
    <t>5126 · TELEPHONE EXPENSE</t>
  </si>
  <si>
    <t>5151 · BANK SERVICE CHARGES</t>
  </si>
  <si>
    <t>1014 · DUE TO GF FROM BEACH</t>
  </si>
  <si>
    <t>1016 · DUE FROM HOTEL MOTEL</t>
  </si>
  <si>
    <t>3113 · COURT REVENUE</t>
  </si>
  <si>
    <t>2122 · Payroll Software</t>
  </si>
  <si>
    <t>1005A · Amegy Credit Card</t>
  </si>
  <si>
    <t>1015 · DUE TO/FROM SF</t>
  </si>
  <si>
    <t>5000 · Admin Uniforms</t>
  </si>
  <si>
    <t>8115 · UNIFORMS PARKS</t>
  </si>
  <si>
    <t>5114 · UTILITIES CITY HALL</t>
  </si>
  <si>
    <t>6115 · EMS UTILITIES</t>
  </si>
  <si>
    <t>6800 · Police Department Utilities</t>
  </si>
  <si>
    <t>8107 · UTILITIES PARKS BARN</t>
  </si>
  <si>
    <t>8108 · STREET LIGHTS PARKS</t>
  </si>
  <si>
    <t>6113 · EMS FUEL/OIL/WASH</t>
  </si>
  <si>
    <t>6127 · Fuel PD CARS</t>
  </si>
  <si>
    <t>8103 · GAS / MILEAGE PARKS</t>
  </si>
  <si>
    <t>5110 · M &amp; R CITY HALL</t>
  </si>
  <si>
    <t>0050- · TMRS CITY PORTION</t>
  </si>
  <si>
    <t>0040- · GROUP HEALTH/LIFE INS</t>
  </si>
  <si>
    <t>8106 · STREET PAVING AND REPAIR PARKS</t>
  </si>
  <si>
    <t>6111 · EMS WORK COMP</t>
  </si>
  <si>
    <t>6119 · PD/EMS BLDG INSURANCE</t>
  </si>
  <si>
    <t>6120 · EMS LIABILITY INSURANCE</t>
  </si>
  <si>
    <t>5104 · ADMIN WORKERS COMP</t>
  </si>
  <si>
    <t>5129 · BUILDING INS CITY HALL</t>
  </si>
  <si>
    <t>5130 · GENERAL LIABILTY INSURANCE</t>
  </si>
  <si>
    <t>8113 · PARKS LIABILTY INS/ WORK COMP</t>
  </si>
  <si>
    <t>6145 · PD LIABILTY INS</t>
  </si>
  <si>
    <t>6121 · POLICE DEPT WORK COMP</t>
  </si>
  <si>
    <t>5119 · PROFESSIONAL SERVICES</t>
  </si>
  <si>
    <t>9103 · FIRE DEPT PORTION (2 of 5)</t>
  </si>
  <si>
    <t>5121 · Admin Dues, Subscr., Membership</t>
  </si>
  <si>
    <t>5106 · POSTAGE AND HANDLING EXPENSE</t>
  </si>
  <si>
    <t>6117 · EMS AMBULANCE EXPENSE</t>
  </si>
  <si>
    <t>3161 · Stahlman Rentals</t>
  </si>
  <si>
    <t>6118 · EMS DUES/BILLING FEES</t>
  </si>
  <si>
    <t>6140 · RADIO/MDTUSER FEE</t>
  </si>
  <si>
    <t>5112 · JANITORIAL SERVICE CITY HALL</t>
  </si>
  <si>
    <t>6300 · PD Building M &amp; R</t>
  </si>
  <si>
    <t>5125 · LEGAL ADVERTISING</t>
  </si>
  <si>
    <t>5127 · APPRAISAL DISTRICT</t>
  </si>
  <si>
    <t>5124 · ADMIN LEGAL FEES</t>
  </si>
  <si>
    <t>5270 · EMS UNIFORMS</t>
  </si>
  <si>
    <t>4103 · JUDGES</t>
  </si>
  <si>
    <t>8117 · REPAIRS ON VEHICLE AND EQ PARKS</t>
  </si>
  <si>
    <t>5152 · IT Support</t>
  </si>
  <si>
    <t>8116 · REPAIRS @ CITY BARN PARKS</t>
  </si>
  <si>
    <t>7530 · EMS TRAINING EXPENSE</t>
  </si>
  <si>
    <t>6109 · EMS LICENSE FEE</t>
  </si>
  <si>
    <t>5115 · FEES, TAX COLLECTION</t>
  </si>
  <si>
    <t>6138 · PD TRAINING AND CONFERENCES</t>
  </si>
  <si>
    <t>6101 · WAGES POLICE DEPT</t>
  </si>
  <si>
    <t>6110 · POLICE DEPT OVERTIME</t>
  </si>
  <si>
    <t>5181 · TMRS PAYABLE - EMPLOYEE</t>
  </si>
  <si>
    <t>5182 · TMRS PAYABLE - EMPLOYER</t>
  </si>
  <si>
    <t>0020 · FICA Social Security Employer</t>
  </si>
  <si>
    <t>2501 · VOSB PAYROLL LIABILITIES</t>
  </si>
  <si>
    <t>0015 · FICA Medicare Employer</t>
  </si>
  <si>
    <t>5100.1 · City Hall Wages</t>
  </si>
  <si>
    <t>2500 · FEDERAL WITHHOLDING EMPLOYEE</t>
  </si>
  <si>
    <t>EMS - ST</t>
  </si>
  <si>
    <t>EMS - OT</t>
  </si>
  <si>
    <t>2502 · CHILD SUPPORT WITHHELD</t>
  </si>
  <si>
    <t>5165 · Federal Unemployment Tax</t>
  </si>
  <si>
    <t>Liability Check</t>
  </si>
  <si>
    <t>310202648</t>
  </si>
  <si>
    <t>310202649</t>
  </si>
  <si>
    <t>310202650</t>
  </si>
  <si>
    <t>310202651</t>
  </si>
  <si>
    <t>310202652</t>
  </si>
  <si>
    <t>310202653</t>
  </si>
  <si>
    <t>310202654</t>
  </si>
  <si>
    <t>310202655</t>
  </si>
  <si>
    <t>310202656</t>
  </si>
  <si>
    <t>310202657</t>
  </si>
  <si>
    <t>310202658</t>
  </si>
  <si>
    <t>310202659</t>
  </si>
  <si>
    <t>310202660</t>
  </si>
  <si>
    <t>310202661</t>
  </si>
  <si>
    <t>310202662</t>
  </si>
  <si>
    <t>310202663</t>
  </si>
  <si>
    <t>310202664</t>
  </si>
  <si>
    <t>310202665</t>
  </si>
  <si>
    <t>310202666</t>
  </si>
  <si>
    <t>310202667</t>
  </si>
  <si>
    <t>310202668</t>
  </si>
  <si>
    <t>310202669</t>
  </si>
  <si>
    <t>310202694</t>
  </si>
  <si>
    <t>310202695</t>
  </si>
  <si>
    <t>324202641</t>
  </si>
  <si>
    <t>324202642</t>
  </si>
  <si>
    <t>324202643</t>
  </si>
  <si>
    <t>324202644</t>
  </si>
  <si>
    <t>Delia Cardenas</t>
  </si>
  <si>
    <t>Donald Cox</t>
  </si>
  <si>
    <t>Franklin Demarco</t>
  </si>
  <si>
    <t>James C Foster</t>
  </si>
  <si>
    <t>Janet Solis</t>
  </si>
  <si>
    <t>Jeffrey Conrad</t>
  </si>
  <si>
    <t>Joshua Hart</t>
  </si>
  <si>
    <t>Kylie Bailey-Bergstrom</t>
  </si>
  <si>
    <t>Leslie Hernandez</t>
  </si>
  <si>
    <t>Lillie A Puryear</t>
  </si>
  <si>
    <t>Mindy M Barnard</t>
  </si>
  <si>
    <t>Morgan Simmons</t>
  </si>
  <si>
    <t>Philip R Hester</t>
  </si>
  <si>
    <t>Robert King</t>
  </si>
  <si>
    <t>Sage J Truksa</t>
  </si>
  <si>
    <t>Shelby Myers</t>
  </si>
  <si>
    <t>Shirley A Sharrock Archuleta</t>
  </si>
  <si>
    <t>Sophia Black</t>
  </si>
  <si>
    <t>Sylvia Lopez</t>
  </si>
  <si>
    <t>Tiffany Colquitt</t>
  </si>
  <si>
    <t>TX CHILD SPT SDU</t>
  </si>
  <si>
    <t>IRS</t>
  </si>
  <si>
    <t>2100 · Payroll Liabilities</t>
  </si>
  <si>
    <t>6560 · Payroll Expenses</t>
  </si>
  <si>
    <t>324202645</t>
  </si>
  <si>
    <t>324202646</t>
  </si>
  <si>
    <t>324202647</t>
  </si>
  <si>
    <t>324202648</t>
  </si>
  <si>
    <t>324202649</t>
  </si>
  <si>
    <t>324202650</t>
  </si>
  <si>
    <t>324202651</t>
  </si>
  <si>
    <t>324202652</t>
  </si>
  <si>
    <t>324202653</t>
  </si>
  <si>
    <t>324202654</t>
  </si>
  <si>
    <t>324202655</t>
  </si>
  <si>
    <t>324202656</t>
  </si>
  <si>
    <t>324202657</t>
  </si>
  <si>
    <t>324202658</t>
  </si>
  <si>
    <t>324202659</t>
  </si>
  <si>
    <t>324202660</t>
  </si>
  <si>
    <t>324202661</t>
  </si>
  <si>
    <t>324202662</t>
  </si>
  <si>
    <t>324202663</t>
  </si>
  <si>
    <t>324202664</t>
  </si>
  <si>
    <t>324202665</t>
  </si>
  <si>
    <t>324202666</t>
  </si>
  <si>
    <t>324202667</t>
  </si>
  <si>
    <t>324202668</t>
  </si>
  <si>
    <t>324202699</t>
  </si>
  <si>
    <t>324202798</t>
  </si>
  <si>
    <t>William Cox</t>
  </si>
  <si>
    <t>Oct 25</t>
  </si>
  <si>
    <t>Budget</t>
  </si>
  <si>
    <t>$ Over Budget</t>
  </si>
  <si>
    <t>% of Budget</t>
  </si>
  <si>
    <t>Nov 25</t>
  </si>
  <si>
    <t>Dec 25</t>
  </si>
  <si>
    <t>Jan 26</t>
  </si>
  <si>
    <t>Feb 26</t>
  </si>
  <si>
    <t>Mar 26</t>
  </si>
  <si>
    <t>Oct '25 - Mar 26</t>
  </si>
  <si>
    <t>Ordinary Income/Expense</t>
  </si>
  <si>
    <t>Income</t>
  </si>
  <si>
    <t>3100 · AD VALOREM TAX COLLECTION</t>
  </si>
  <si>
    <t>3101 · PENALTY/INTEREST AD VALOREM</t>
  </si>
  <si>
    <t>3106 · MIXED BEVERAGE TAX COLLECTION</t>
  </si>
  <si>
    <t>3107 · FRANCHISE TAX COLLECTION</t>
  </si>
  <si>
    <t>3108 · SALES TAX COLLECTION</t>
  </si>
  <si>
    <t>3115 · VILLAGE PERMIT INCOME</t>
  </si>
  <si>
    <t>3116 · BUILDING PERMIT INCOME</t>
  </si>
  <si>
    <t>3120 · EMS BILLING</t>
  </si>
  <si>
    <t>3123 · INTEREST EARNED</t>
  </si>
  <si>
    <t>3130 · BRAZORIA COUNTY EMS</t>
  </si>
  <si>
    <t>3131 · COLLC FEES EMS/VFD FRM SYS FUND</t>
  </si>
  <si>
    <t>3138 · MCSF COURT PORTION</t>
  </si>
  <si>
    <t>COURT SEC PORTION</t>
  </si>
  <si>
    <t>3138 · MCSF COURT PORTION - Other</t>
  </si>
  <si>
    <t>Total 3138 · MCSF COURT PORTION</t>
  </si>
  <si>
    <t>3158 · Transfer From Reserve/TexPool</t>
  </si>
  <si>
    <t>3162 · SHORT TERM RENTAL REG FEE</t>
  </si>
  <si>
    <t>9131 · Hurricane Beryl Reimbursement</t>
  </si>
  <si>
    <t>Total Income</t>
  </si>
  <si>
    <t>Gross Profit</t>
  </si>
  <si>
    <t>Expense</t>
  </si>
  <si>
    <t>0030 · SUTA TEXAS SUI EXPENSE</t>
  </si>
  <si>
    <t>4104 · COURT OFFICE SUPPLIES</t>
  </si>
  <si>
    <t>4105 · COURT PRINTING EXPENSE</t>
  </si>
  <si>
    <t>4106 · COURT POSTAGE/SHIPPING</t>
  </si>
  <si>
    <t>4109 · MCTF/MCSF QUALIFIED EXPENSE</t>
  </si>
  <si>
    <t>MCSF Security</t>
  </si>
  <si>
    <t>MCTF Tech</t>
  </si>
  <si>
    <t>Total 4109 · MCTF/MCSF QUALIFIED EXPENSE</t>
  </si>
  <si>
    <t>4110 · JURY FEES</t>
  </si>
  <si>
    <t>4111 · COURT TRAINING AND CONFERENCES</t>
  </si>
  <si>
    <t>4113 · COURT TELEPHONE/CELL</t>
  </si>
  <si>
    <t>4114 · Admin Hardware Purchase</t>
  </si>
  <si>
    <t>4120 · OFFICE EQUIPMENT/FURNITURE ETC</t>
  </si>
  <si>
    <t>5105 · CITY HALL OFFICE SUPPLIES</t>
  </si>
  <si>
    <t>5109 · ADMIN COPY MACHINE</t>
  </si>
  <si>
    <t>51111 · Document Shredding</t>
  </si>
  <si>
    <t>5113 · CITY HALL TRAVEL</t>
  </si>
  <si>
    <t>5116 · ELECTION COST</t>
  </si>
  <si>
    <t>5118 · ARMOR SERVICE</t>
  </si>
  <si>
    <t>5120 · EMAIL - INTERNET</t>
  </si>
  <si>
    <t>5122 · ADMIN MEETINGS, SEMINARS, WEB</t>
  </si>
  <si>
    <t>5123 · ADMIN AUDIT EXPENSE</t>
  </si>
  <si>
    <t>5128 · ADMIN FIDELITY BONDS</t>
  </si>
  <si>
    <t>5131 · BUILDING DEMOLITION</t>
  </si>
  <si>
    <t>5134 · HARDWARE/SOFTWARE/EQ PURCHASE</t>
  </si>
  <si>
    <t>5136 · Building Official Training</t>
  </si>
  <si>
    <t>5144 · BCCA</t>
  </si>
  <si>
    <t>5147 · CODE ENFORCEMENT EXPENSE</t>
  </si>
  <si>
    <t>5150 · EMS JANITORIAL SUPPLIES</t>
  </si>
  <si>
    <t>5153 · Drug Testing</t>
  </si>
  <si>
    <t>5154 · Council Room</t>
  </si>
  <si>
    <t>5155 · Records Retention</t>
  </si>
  <si>
    <t>5240 · CODIFICATION OF ORDINANCES</t>
  </si>
  <si>
    <t>5250 · LONGEVITY PAY</t>
  </si>
  <si>
    <t>6108 · PD Software Purchase</t>
  </si>
  <si>
    <t>6114 · EMS SUPPLIES</t>
  </si>
  <si>
    <t>6116 · EMS DURABLE MEDICAL EQUIP MAINT</t>
  </si>
  <si>
    <t>6123 · PD OFFICE SUPPLIES</t>
  </si>
  <si>
    <t>6124 · POLICE DEPT SUPPLIES</t>
  </si>
  <si>
    <t>6125 · PD OFFICE EQ SERVICE</t>
  </si>
  <si>
    <t>6126 · RADIOS AND ACCESSORIES</t>
  </si>
  <si>
    <t>6129 · BOAT MTNCE/FUEL PD</t>
  </si>
  <si>
    <t>6130 · UNIFORMS PD</t>
  </si>
  <si>
    <t>6132 · EMS BARN M&amp;R</t>
  </si>
  <si>
    <t>6134 · EMS AMBULANCE REPAIRS</t>
  </si>
  <si>
    <t>6135 · PD VEH/EQ MAINTENANCE/REPAIRS</t>
  </si>
  <si>
    <t>6137 · PD DUES AND PUBLICATIONS</t>
  </si>
  <si>
    <t>6139 · FORENSIC TESTING</t>
  </si>
  <si>
    <t>6141 · PD Electronic Devices</t>
  </si>
  <si>
    <t>6141A · POLICE ELECTRONICS</t>
  </si>
  <si>
    <t>6142 · PD TELEPHONE/CELL</t>
  </si>
  <si>
    <t>6142A · EMS Phone &amp; Tablet</t>
  </si>
  <si>
    <t>6146 · EMS Radios</t>
  </si>
  <si>
    <t>6150 · LEASE/PURCHASE PD VEHICLE</t>
  </si>
  <si>
    <t>6153 · JAIL SERVICE FEES</t>
  </si>
  <si>
    <t>6154 · EMERGENCY MANAGEMENT</t>
  </si>
  <si>
    <t>6156 · MEDICAL DIRECTOR FEES</t>
  </si>
  <si>
    <t>6162 · PD Furniture</t>
  </si>
  <si>
    <t>6801 · Police Dept Janitorial Supplies</t>
  </si>
  <si>
    <t>7101 · Ems Wages</t>
  </si>
  <si>
    <t>7101 · Ems Wages - Other</t>
  </si>
  <si>
    <t>Total 7101 · Ems Wages</t>
  </si>
  <si>
    <t>8104 · SIGNS PARKS</t>
  </si>
  <si>
    <t>8105 · TOOLS &amp; EQ RENTAL PARKS</t>
  </si>
  <si>
    <t>8112 · TOOL / EQUIPMENT PURCHASE PARKS</t>
  </si>
  <si>
    <t>8118 · ELEC MAIN ENT AND PARKS BARN</t>
  </si>
  <si>
    <t>8119 · ANIMAL CONTROL EXPENSE CITYHALL</t>
  </si>
  <si>
    <t>9104 · SUPPLEMENTAL FIRE DEPT</t>
  </si>
  <si>
    <t>9105 · TRANSFER TO WATER FUND PER BUGE</t>
  </si>
  <si>
    <t>Total Expense</t>
  </si>
  <si>
    <t>Net Ordinary Income</t>
  </si>
  <si>
    <t>Other Income/Expense</t>
  </si>
  <si>
    <t>Other Income</t>
  </si>
  <si>
    <t>3143 · LEA - Law Enforcement Fee</t>
  </si>
  <si>
    <t>3144 · TPDF2 - RESTRICTED</t>
  </si>
  <si>
    <t>3154 · Insurance Reimbursement</t>
  </si>
  <si>
    <t>Total Other Income</t>
  </si>
  <si>
    <t>Other Expense</t>
  </si>
  <si>
    <t>Transfered to SF</t>
  </si>
  <si>
    <t>0056 · Late Charges</t>
  </si>
  <si>
    <t>9117 · CLFRF Funds Expense</t>
  </si>
  <si>
    <t>Total Other Expense</t>
  </si>
  <si>
    <t>Net Other Income</t>
  </si>
  <si>
    <t>Net Income</t>
  </si>
  <si>
    <t>Due Date</t>
  </si>
  <si>
    <t>Aging</t>
  </si>
  <si>
    <t>Open Balance</t>
  </si>
  <si>
    <t>Total BTIS</t>
  </si>
  <si>
    <t>Total Cintas</t>
  </si>
  <si>
    <t>Harbor Freight Commercial</t>
  </si>
  <si>
    <t>Total Harbor Freight Commercial</t>
  </si>
  <si>
    <t>James A. Babb</t>
  </si>
  <si>
    <t>Total James A. Babb</t>
  </si>
  <si>
    <t>Lexis Nexis</t>
  </si>
  <si>
    <t>Total Lexis Nexis</t>
  </si>
  <si>
    <t>Total LOWE'S</t>
  </si>
  <si>
    <t>SHRED-IT</t>
  </si>
  <si>
    <t>Total SHRED-IT</t>
  </si>
  <si>
    <t>5494</t>
  </si>
  <si>
    <t>4245681058</t>
  </si>
  <si>
    <t>4256864776</t>
  </si>
  <si>
    <t>361769</t>
  </si>
  <si>
    <t>CH Foundation</t>
  </si>
  <si>
    <t>1100208084</t>
  </si>
  <si>
    <t>1100247018</t>
  </si>
  <si>
    <t>1100259924</t>
  </si>
  <si>
    <t>December</t>
  </si>
  <si>
    <t>1000470293</t>
  </si>
  <si>
    <t>Credit</t>
  </si>
  <si>
    <t>AMAZON MARKET PLACE</t>
  </si>
  <si>
    <t>AT&amp;T</t>
  </si>
  <si>
    <t>AT&amp;T WIRELESS</t>
  </si>
  <si>
    <t>BOUNDTREE MEDICAL, LLC</t>
  </si>
  <si>
    <t>Canopy Tents</t>
  </si>
  <si>
    <t>Discount Tire</t>
  </si>
  <si>
    <t>Gas and Supply</t>
  </si>
  <si>
    <t>Mcree Ford</t>
  </si>
  <si>
    <t>QUILL CORPORATION</t>
  </si>
  <si>
    <t>Sam's Club</t>
  </si>
  <si>
    <t>Tammy Odom</t>
  </si>
  <si>
    <t>TMCEC</t>
  </si>
  <si>
    <t>USPS</t>
  </si>
  <si>
    <t>WhentoWork</t>
  </si>
  <si>
    <t>Credit Card Charge</t>
  </si>
  <si>
    <t>287342485966X0323202</t>
  </si>
  <si>
    <t>40060934</t>
  </si>
  <si>
    <t>48217550</t>
  </si>
  <si>
    <t>20260331-01</t>
  </si>
  <si>
    <t>2000 · Accounts Payable</t>
  </si>
  <si>
    <t>SOUTHWESTERN BELL TELEPHONE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</si>
</sst>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"/>
    <numFmt numFmtId="165" formatCode="#,##0.00;\-#,##0.00"/>
    <numFmt numFmtId="166" formatCode="#,##0.0#%;\-#,##0.0#%"/>
    <numFmt numFmtId="167" formatCode="#,##0;\-#,##0"/>
  </numFmts>
  <fonts count="9" x14ac:knownFonts="1">
    <font>
      <sz val="11"/>
      <color theme="1"/>
      <name val="Aptos Narrow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8"/>
      <color theme="1"/>
      <name val="Aptos Narrow"/>
      <family val="2"/>
      <scheme val="minor"/>
    </font>
    <font>
      <b/>
      <sz val="18"/>
      <color rgb="FF000000"/>
      <name val="Arial"/>
      <family val="2"/>
    </font>
    <font>
      <sz val="18"/>
      <color rgb="FF00000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3" fillId="0" borderId="0"/>
    <xf numFmtId="0" fontId="8" fillId="0" borderId="0"/>
  </cellStyleXfs>
  <cellXfs count="38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49" fontId="2" fillId="0" borderId="0" xfId="0" applyNumberFormat="1" applyFont="1"/>
    <xf numFmtId="164" fontId="2" fillId="0" borderId="0" xfId="0" applyNumberFormat="1" applyFont="1"/>
    <xf numFmtId="165" fontId="2" fillId="0" borderId="2" xfId="0" applyNumberFormat="1" applyFont="1" applyBorder="1"/>
    <xf numFmtId="165" fontId="2" fillId="0" borderId="0" xfId="0" applyNumberFormat="1" applyFont="1"/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49" fontId="4" fillId="0" borderId="0" xfId="0" applyNumberFormat="1" applyFont="1"/>
    <xf numFmtId="49" fontId="4" fillId="0" borderId="0" xfId="0" applyNumberFormat="1" applyFont="1" applyAlignment="1">
      <alignment horizontal="center"/>
    </xf>
    <xf numFmtId="49" fontId="6" fillId="0" borderId="3" xfId="0" applyNumberFormat="1" applyFont="1" applyBorder="1" applyAlignment="1">
      <alignment horizontal="center"/>
    </xf>
    <xf numFmtId="165" fontId="7" fillId="0" borderId="0" xfId="0" applyNumberFormat="1" applyFont="1"/>
    <xf numFmtId="166" fontId="7" fillId="0" borderId="0" xfId="0" applyNumberFormat="1" applyFont="1"/>
    <xf numFmtId="165" fontId="7" fillId="0" borderId="2" xfId="0" applyNumberFormat="1" applyFont="1" applyBorder="1"/>
    <xf numFmtId="166" fontId="7" fillId="0" borderId="2" xfId="0" applyNumberFormat="1" applyFont="1" applyBorder="1"/>
    <xf numFmtId="165" fontId="7" fillId="0" borderId="4" xfId="0" applyNumberFormat="1" applyFont="1" applyBorder="1"/>
    <xf numFmtId="166" fontId="7" fillId="0" borderId="4" xfId="0" applyNumberFormat="1" applyFont="1" applyBorder="1"/>
    <xf numFmtId="165" fontId="7" fillId="0" borderId="5" xfId="0" applyNumberFormat="1" applyFont="1" applyBorder="1"/>
    <xf numFmtId="166" fontId="7" fillId="0" borderId="5" xfId="0" applyNumberFormat="1" applyFont="1" applyBorder="1"/>
    <xf numFmtId="165" fontId="6" fillId="0" borderId="6" xfId="0" applyNumberFormat="1" applyFont="1" applyBorder="1"/>
    <xf numFmtId="166" fontId="6" fillId="0" borderId="6" xfId="0" applyNumberFormat="1" applyFont="1" applyBorder="1"/>
    <xf numFmtId="167" fontId="1" fillId="0" borderId="0" xfId="0" applyNumberFormat="1" applyFont="1"/>
    <xf numFmtId="167" fontId="2" fillId="0" borderId="0" xfId="0" applyNumberFormat="1" applyFont="1"/>
    <xf numFmtId="165" fontId="1" fillId="0" borderId="6" xfId="0" applyNumberFormat="1" applyFont="1" applyBorder="1"/>
    <xf numFmtId="49" fontId="1" fillId="0" borderId="0" xfId="0" applyNumberFormat="1" applyFont="1" applyAlignment="1">
      <alignment horizontal="center"/>
    </xf>
    <xf numFmtId="165" fontId="2" fillId="0" borderId="4" xfId="0" applyNumberFormat="1" applyFont="1" applyBorder="1"/>
    <xf numFmtId="165" fontId="2" fillId="0" borderId="5" xfId="0" applyNumberFormat="1" applyFont="1" applyBorder="1"/>
    <xf numFmtId="0" fontId="4" fillId="0" borderId="0" xfId="0" applyNumberFormat="1" applyFont="1"/>
    <xf numFmtId="49" fontId="5" fillId="0" borderId="0" xfId="0" applyNumberFormat="1" applyFont="1" applyBorder="1" applyAlignment="1">
      <alignment horizontal="centerContinuous"/>
    </xf>
    <xf numFmtId="49" fontId="6" fillId="0" borderId="0" xfId="0" applyNumberFormat="1" applyFont="1" applyBorder="1" applyAlignment="1">
      <alignment horizontal="centerContinuous"/>
    </xf>
    <xf numFmtId="165" fontId="7" fillId="0" borderId="0" xfId="0" applyNumberFormat="1" applyFont="1" applyBorder="1"/>
    <xf numFmtId="166" fontId="7" fillId="0" borderId="0" xfId="0" applyNumberFormat="1" applyFont="1" applyBorder="1"/>
    <xf numFmtId="0" fontId="5" fillId="0" borderId="0" xfId="0" applyNumberFormat="1" applyFont="1"/>
  </cellXfs>
  <cellStyles count="3">
    <cellStyle name="Normal" xfId="0" builtinId="0"/>
    <cellStyle name="Normal 2" xfId="1" xr:uid="{761724E6-3FB0-496F-B87B-F9A8174DF1E3}"/>
    <cellStyle name="Normal 3" xfId="2" xr:uid="{E4B73E70-09EF-4925-A701-D6DA5EB5EF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71FA4-EB47-4E42-BB9C-D965BF660204}">
  <dimension ref="A1:G88"/>
  <sheetViews>
    <sheetView workbookViewId="0">
      <pane xSplit="6" ySplit="1" topLeftCell="G2" activePane="bottomRight" state="frozenSplit"/>
      <selection pane="topRight" activeCell="G1" sqref="G1"/>
      <selection pane="bottomLeft" activeCell="A2" sqref="A2"/>
      <selection pane="bottomRight"/>
    </sheetView>
  </sheetViews>
  <sheetFormatPr defaultRowHeight="15" x14ac:dyDescent="0.25"/>
  <cols>
    <col min="1" max="5" width="3" style="12" customWidth="1"/>
    <col min="6" max="6" width="33.5703125" style="12" customWidth="1"/>
    <col min="7" max="7" width="8.7109375" bestFit="1" customWidth="1"/>
  </cols>
  <sheetData>
    <row r="1" spans="1:7" s="11" customFormat="1" ht="15.75" thickBot="1" x14ac:dyDescent="0.3">
      <c r="A1" s="29"/>
      <c r="B1" s="29"/>
      <c r="C1" s="29"/>
      <c r="D1" s="29"/>
      <c r="E1" s="29"/>
      <c r="F1" s="29"/>
      <c r="G1" s="10" t="s">
        <v>322</v>
      </c>
    </row>
    <row r="2" spans="1:7" ht="15.75" thickTop="1" x14ac:dyDescent="0.25">
      <c r="A2" s="2"/>
      <c r="B2" s="2" t="s">
        <v>324</v>
      </c>
      <c r="C2" s="2"/>
      <c r="D2" s="2"/>
      <c r="E2" s="2"/>
      <c r="F2" s="2"/>
      <c r="G2" s="8"/>
    </row>
    <row r="3" spans="1:7" x14ac:dyDescent="0.25">
      <c r="A3" s="2"/>
      <c r="B3" s="2"/>
      <c r="C3" s="2"/>
      <c r="D3" s="2" t="s">
        <v>325</v>
      </c>
      <c r="E3" s="2"/>
      <c r="F3" s="2"/>
      <c r="G3" s="8"/>
    </row>
    <row r="4" spans="1:7" x14ac:dyDescent="0.25">
      <c r="A4" s="2"/>
      <c r="B4" s="2"/>
      <c r="C4" s="2"/>
      <c r="D4" s="2"/>
      <c r="E4" s="2" t="s">
        <v>326</v>
      </c>
      <c r="F4" s="2"/>
      <c r="G4" s="8">
        <v>35993.949999999997</v>
      </c>
    </row>
    <row r="5" spans="1:7" x14ac:dyDescent="0.25">
      <c r="A5" s="2"/>
      <c r="B5" s="2"/>
      <c r="C5" s="2"/>
      <c r="D5" s="2"/>
      <c r="E5" s="2" t="s">
        <v>327</v>
      </c>
      <c r="F5" s="2"/>
      <c r="G5" s="8">
        <v>2993.24</v>
      </c>
    </row>
    <row r="6" spans="1:7" x14ac:dyDescent="0.25">
      <c r="A6" s="2"/>
      <c r="B6" s="2"/>
      <c r="C6" s="2"/>
      <c r="D6" s="2"/>
      <c r="E6" s="2" t="s">
        <v>328</v>
      </c>
      <c r="F6" s="2"/>
      <c r="G6" s="8">
        <v>14144.33</v>
      </c>
    </row>
    <row r="7" spans="1:7" x14ac:dyDescent="0.25">
      <c r="A7" s="2"/>
      <c r="B7" s="2"/>
      <c r="C7" s="2"/>
      <c r="D7" s="2"/>
      <c r="E7" s="2" t="s">
        <v>329</v>
      </c>
      <c r="F7" s="2"/>
      <c r="G7" s="8">
        <v>926.77</v>
      </c>
    </row>
    <row r="8" spans="1:7" x14ac:dyDescent="0.25">
      <c r="A8" s="2"/>
      <c r="B8" s="2"/>
      <c r="C8" s="2"/>
      <c r="D8" s="2"/>
      <c r="E8" s="2" t="s">
        <v>172</v>
      </c>
      <c r="F8" s="2"/>
      <c r="G8" s="8">
        <v>41361.94</v>
      </c>
    </row>
    <row r="9" spans="1:7" x14ac:dyDescent="0.25">
      <c r="A9" s="2"/>
      <c r="B9" s="2"/>
      <c r="C9" s="2"/>
      <c r="D9" s="2"/>
      <c r="E9" s="2" t="s">
        <v>332</v>
      </c>
      <c r="F9" s="2"/>
      <c r="G9" s="8">
        <v>3380</v>
      </c>
    </row>
    <row r="10" spans="1:7" x14ac:dyDescent="0.25">
      <c r="A10" s="2"/>
      <c r="B10" s="2"/>
      <c r="C10" s="2"/>
      <c r="D10" s="2"/>
      <c r="E10" s="2" t="s">
        <v>333</v>
      </c>
      <c r="F10" s="2"/>
      <c r="G10" s="8">
        <v>9836.3700000000008</v>
      </c>
    </row>
    <row r="11" spans="1:7" x14ac:dyDescent="0.25">
      <c r="A11" s="2"/>
      <c r="B11" s="2"/>
      <c r="C11" s="2"/>
      <c r="D11" s="2"/>
      <c r="E11" s="2" t="s">
        <v>334</v>
      </c>
      <c r="F11" s="2"/>
      <c r="G11" s="8">
        <v>723.59</v>
      </c>
    </row>
    <row r="12" spans="1:7" x14ac:dyDescent="0.25">
      <c r="A12" s="2"/>
      <c r="B12" s="2"/>
      <c r="C12" s="2"/>
      <c r="D12" s="2"/>
      <c r="E12" s="2" t="s">
        <v>337</v>
      </c>
      <c r="F12" s="2"/>
      <c r="G12" s="8">
        <v>934.7</v>
      </c>
    </row>
    <row r="13" spans="1:7" x14ac:dyDescent="0.25">
      <c r="A13" s="2"/>
      <c r="B13" s="2"/>
      <c r="C13" s="2"/>
      <c r="D13" s="2"/>
      <c r="E13" s="2" t="s">
        <v>204</v>
      </c>
      <c r="F13" s="2"/>
      <c r="G13" s="8">
        <v>5900</v>
      </c>
    </row>
    <row r="14" spans="1:7" ht="15.75" thickBot="1" x14ac:dyDescent="0.3">
      <c r="A14" s="2"/>
      <c r="B14" s="2"/>
      <c r="C14" s="2"/>
      <c r="D14" s="2"/>
      <c r="E14" s="2" t="s">
        <v>342</v>
      </c>
      <c r="F14" s="2"/>
      <c r="G14" s="8">
        <v>-31102.92</v>
      </c>
    </row>
    <row r="15" spans="1:7" ht="15.75" thickBot="1" x14ac:dyDescent="0.3">
      <c r="A15" s="2"/>
      <c r="B15" s="2"/>
      <c r="C15" s="2"/>
      <c r="D15" s="2" t="s">
        <v>344</v>
      </c>
      <c r="E15" s="2"/>
      <c r="F15" s="2"/>
      <c r="G15" s="30">
        <f>ROUND(SUM(G3:G14),5)</f>
        <v>85091.97</v>
      </c>
    </row>
    <row r="16" spans="1:7" x14ac:dyDescent="0.25">
      <c r="A16" s="2"/>
      <c r="B16" s="2"/>
      <c r="C16" s="2" t="s">
        <v>345</v>
      </c>
      <c r="D16" s="2"/>
      <c r="E16" s="2"/>
      <c r="F16" s="2"/>
      <c r="G16" s="8">
        <f>G15</f>
        <v>85091.97</v>
      </c>
    </row>
    <row r="17" spans="1:7" x14ac:dyDescent="0.25">
      <c r="A17" s="2"/>
      <c r="B17" s="2"/>
      <c r="C17" s="2"/>
      <c r="D17" s="2" t="s">
        <v>346</v>
      </c>
      <c r="E17" s="2"/>
      <c r="F17" s="2"/>
      <c r="G17" s="8"/>
    </row>
    <row r="18" spans="1:7" x14ac:dyDescent="0.25">
      <c r="A18" s="2"/>
      <c r="B18" s="2"/>
      <c r="C18" s="2"/>
      <c r="D18" s="2"/>
      <c r="E18" s="2" t="s">
        <v>167</v>
      </c>
      <c r="F18" s="2"/>
      <c r="G18" s="8">
        <v>607.66</v>
      </c>
    </row>
    <row r="19" spans="1:7" x14ac:dyDescent="0.25">
      <c r="A19" s="2"/>
      <c r="B19" s="2"/>
      <c r="C19" s="2"/>
      <c r="D19" s="2"/>
      <c r="E19" s="2" t="s">
        <v>227</v>
      </c>
      <c r="F19" s="2"/>
      <c r="G19" s="8">
        <v>893.7</v>
      </c>
    </row>
    <row r="20" spans="1:7" x14ac:dyDescent="0.25">
      <c r="A20" s="2"/>
      <c r="B20" s="2"/>
      <c r="C20" s="2"/>
      <c r="D20" s="2"/>
      <c r="E20" s="2" t="s">
        <v>225</v>
      </c>
      <c r="F20" s="2"/>
      <c r="G20" s="8">
        <v>3821.18</v>
      </c>
    </row>
    <row r="21" spans="1:7" x14ac:dyDescent="0.25">
      <c r="A21" s="2"/>
      <c r="B21" s="2"/>
      <c r="C21" s="2"/>
      <c r="D21" s="2"/>
      <c r="E21" s="2" t="s">
        <v>347</v>
      </c>
      <c r="F21" s="2"/>
      <c r="G21" s="8">
        <v>-380.4</v>
      </c>
    </row>
    <row r="22" spans="1:7" x14ac:dyDescent="0.25">
      <c r="A22" s="2"/>
      <c r="B22" s="2"/>
      <c r="C22" s="2"/>
      <c r="D22" s="2"/>
      <c r="E22" s="2" t="s">
        <v>188</v>
      </c>
      <c r="F22" s="2"/>
      <c r="G22" s="8">
        <v>16354.51</v>
      </c>
    </row>
    <row r="23" spans="1:7" x14ac:dyDescent="0.25">
      <c r="A23" s="2"/>
      <c r="B23" s="2"/>
      <c r="C23" s="2"/>
      <c r="D23" s="2"/>
      <c r="E23" s="2" t="s">
        <v>187</v>
      </c>
      <c r="F23" s="2"/>
      <c r="G23" s="8">
        <v>19395.36</v>
      </c>
    </row>
    <row r="24" spans="1:7" x14ac:dyDescent="0.25">
      <c r="A24" s="2"/>
      <c r="B24" s="2"/>
      <c r="C24" s="2"/>
      <c r="D24" s="2"/>
      <c r="E24" s="2" t="s">
        <v>173</v>
      </c>
      <c r="F24" s="2"/>
      <c r="G24" s="8">
        <v>5884.32</v>
      </c>
    </row>
    <row r="25" spans="1:7" x14ac:dyDescent="0.25">
      <c r="A25" s="2"/>
      <c r="B25" s="2"/>
      <c r="C25" s="2"/>
      <c r="D25" s="2"/>
      <c r="E25" s="2" t="s">
        <v>213</v>
      </c>
      <c r="F25" s="2"/>
      <c r="G25" s="8">
        <v>1400</v>
      </c>
    </row>
    <row r="26" spans="1:7" x14ac:dyDescent="0.25">
      <c r="A26" s="2"/>
      <c r="B26" s="2"/>
      <c r="C26" s="2"/>
      <c r="D26" s="2"/>
      <c r="E26" s="2" t="s">
        <v>348</v>
      </c>
      <c r="F26" s="2"/>
      <c r="G26" s="8">
        <v>26.99</v>
      </c>
    </row>
    <row r="27" spans="1:7" x14ac:dyDescent="0.25">
      <c r="A27" s="2"/>
      <c r="B27" s="2"/>
      <c r="C27" s="2"/>
      <c r="D27" s="2"/>
      <c r="E27" s="2" t="s">
        <v>349</v>
      </c>
      <c r="F27" s="2"/>
      <c r="G27" s="8">
        <v>19.89</v>
      </c>
    </row>
    <row r="28" spans="1:7" x14ac:dyDescent="0.25">
      <c r="A28" s="2"/>
      <c r="B28" s="2"/>
      <c r="C28" s="2"/>
      <c r="D28" s="2"/>
      <c r="E28" s="2" t="s">
        <v>356</v>
      </c>
      <c r="F28" s="2"/>
      <c r="G28" s="8">
        <v>575</v>
      </c>
    </row>
    <row r="29" spans="1:7" x14ac:dyDescent="0.25">
      <c r="A29" s="2"/>
      <c r="B29" s="2"/>
      <c r="C29" s="2"/>
      <c r="D29" s="2"/>
      <c r="E29" s="2" t="s">
        <v>358</v>
      </c>
      <c r="F29" s="2"/>
      <c r="G29" s="8">
        <v>51.98</v>
      </c>
    </row>
    <row r="30" spans="1:7" x14ac:dyDescent="0.25">
      <c r="A30" s="2"/>
      <c r="B30" s="2"/>
      <c r="C30" s="2"/>
      <c r="D30" s="2"/>
      <c r="E30" s="2" t="s">
        <v>359</v>
      </c>
      <c r="F30" s="2"/>
      <c r="G30" s="8">
        <v>1850</v>
      </c>
    </row>
    <row r="31" spans="1:7" x14ac:dyDescent="0.25">
      <c r="A31" s="2"/>
      <c r="B31" s="2"/>
      <c r="C31" s="2"/>
      <c r="D31" s="2"/>
      <c r="E31" s="2" t="s">
        <v>176</v>
      </c>
      <c r="F31" s="2"/>
      <c r="G31" s="8">
        <v>582.34</v>
      </c>
    </row>
    <row r="32" spans="1:7" x14ac:dyDescent="0.25">
      <c r="A32" s="2"/>
      <c r="B32" s="2"/>
      <c r="C32" s="2"/>
      <c r="D32" s="2"/>
      <c r="E32" s="2" t="s">
        <v>228</v>
      </c>
      <c r="F32" s="2"/>
      <c r="G32" s="8">
        <v>16050.29</v>
      </c>
    </row>
    <row r="33" spans="1:7" x14ac:dyDescent="0.25">
      <c r="A33" s="2"/>
      <c r="B33" s="2"/>
      <c r="C33" s="2"/>
      <c r="D33" s="2"/>
      <c r="E33" s="2" t="s">
        <v>360</v>
      </c>
      <c r="F33" s="2"/>
      <c r="G33" s="8">
        <v>83.98</v>
      </c>
    </row>
    <row r="34" spans="1:7" x14ac:dyDescent="0.25">
      <c r="A34" s="2"/>
      <c r="B34" s="2"/>
      <c r="C34" s="2"/>
      <c r="D34" s="2"/>
      <c r="E34" s="2" t="s">
        <v>202</v>
      </c>
      <c r="F34" s="2"/>
      <c r="G34" s="8">
        <v>364.19</v>
      </c>
    </row>
    <row r="35" spans="1:7" x14ac:dyDescent="0.25">
      <c r="A35" s="2"/>
      <c r="B35" s="2"/>
      <c r="C35" s="2"/>
      <c r="D35" s="2"/>
      <c r="E35" s="2" t="s">
        <v>186</v>
      </c>
      <c r="F35" s="2"/>
      <c r="G35" s="8">
        <v>586.96</v>
      </c>
    </row>
    <row r="36" spans="1:7" x14ac:dyDescent="0.25">
      <c r="A36" s="2"/>
      <c r="B36" s="2"/>
      <c r="C36" s="2"/>
      <c r="D36" s="2"/>
      <c r="E36" s="2" t="s">
        <v>207</v>
      </c>
      <c r="F36" s="2"/>
      <c r="G36" s="8">
        <v>900</v>
      </c>
    </row>
    <row r="37" spans="1:7" x14ac:dyDescent="0.25">
      <c r="A37" s="2"/>
      <c r="B37" s="2"/>
      <c r="C37" s="2"/>
      <c r="D37" s="2"/>
      <c r="E37" s="2" t="s">
        <v>178</v>
      </c>
      <c r="F37" s="2"/>
      <c r="G37" s="8">
        <v>2019</v>
      </c>
    </row>
    <row r="38" spans="1:7" x14ac:dyDescent="0.25">
      <c r="A38" s="2"/>
      <c r="B38" s="2"/>
      <c r="C38" s="2"/>
      <c r="D38" s="2"/>
      <c r="E38" s="2" t="s">
        <v>219</v>
      </c>
      <c r="F38" s="2"/>
      <c r="G38" s="8">
        <v>780.12</v>
      </c>
    </row>
    <row r="39" spans="1:7" x14ac:dyDescent="0.25">
      <c r="A39" s="2"/>
      <c r="B39" s="2"/>
      <c r="C39" s="2"/>
      <c r="D39" s="2"/>
      <c r="E39" s="2" t="s">
        <v>199</v>
      </c>
      <c r="F39" s="2"/>
      <c r="G39" s="8">
        <v>2021.72</v>
      </c>
    </row>
    <row r="40" spans="1:7" x14ac:dyDescent="0.25">
      <c r="A40" s="2"/>
      <c r="B40" s="2"/>
      <c r="C40" s="2"/>
      <c r="D40" s="2"/>
      <c r="E40" s="2" t="s">
        <v>211</v>
      </c>
      <c r="F40" s="2"/>
      <c r="G40" s="8">
        <v>2000</v>
      </c>
    </row>
    <row r="41" spans="1:7" x14ac:dyDescent="0.25">
      <c r="A41" s="2"/>
      <c r="B41" s="2"/>
      <c r="C41" s="2"/>
      <c r="D41" s="2"/>
      <c r="E41" s="2" t="s">
        <v>168</v>
      </c>
      <c r="F41" s="2"/>
      <c r="G41" s="8">
        <v>663.49</v>
      </c>
    </row>
    <row r="42" spans="1:7" x14ac:dyDescent="0.25">
      <c r="A42" s="2"/>
      <c r="B42" s="2"/>
      <c r="C42" s="2"/>
      <c r="D42" s="2"/>
      <c r="E42" s="2" t="s">
        <v>169</v>
      </c>
      <c r="F42" s="2"/>
      <c r="G42" s="8">
        <v>1178.5999999999999</v>
      </c>
    </row>
    <row r="43" spans="1:7" x14ac:dyDescent="0.25">
      <c r="A43" s="2"/>
      <c r="B43" s="2"/>
      <c r="C43" s="2"/>
      <c r="D43" s="2"/>
      <c r="E43" s="2" t="s">
        <v>215</v>
      </c>
      <c r="F43" s="2"/>
      <c r="G43" s="8">
        <v>150</v>
      </c>
    </row>
    <row r="44" spans="1:7" x14ac:dyDescent="0.25">
      <c r="A44" s="2"/>
      <c r="B44" s="2"/>
      <c r="C44" s="2"/>
      <c r="D44" s="2"/>
      <c r="E44" s="2" t="s">
        <v>233</v>
      </c>
      <c r="F44" s="2"/>
      <c r="G44" s="8">
        <v>0</v>
      </c>
    </row>
    <row r="45" spans="1:7" x14ac:dyDescent="0.25">
      <c r="A45" s="2"/>
      <c r="B45" s="2"/>
      <c r="C45" s="2"/>
      <c r="D45" s="2"/>
      <c r="E45" s="2" t="s">
        <v>212</v>
      </c>
      <c r="F45" s="2"/>
      <c r="G45" s="8">
        <v>200</v>
      </c>
    </row>
    <row r="46" spans="1:7" x14ac:dyDescent="0.25">
      <c r="A46" s="2"/>
      <c r="B46" s="2"/>
      <c r="C46" s="2"/>
      <c r="D46" s="2"/>
      <c r="E46" s="2" t="s">
        <v>221</v>
      </c>
      <c r="F46" s="2"/>
      <c r="G46" s="8">
        <v>12013.61</v>
      </c>
    </row>
    <row r="47" spans="1:7" x14ac:dyDescent="0.25">
      <c r="A47" s="2"/>
      <c r="B47" s="2"/>
      <c r="C47" s="2"/>
      <c r="D47" s="2"/>
      <c r="E47" s="2" t="s">
        <v>381</v>
      </c>
      <c r="F47" s="2"/>
      <c r="G47" s="8">
        <v>746.35</v>
      </c>
    </row>
    <row r="48" spans="1:7" x14ac:dyDescent="0.25">
      <c r="A48" s="2"/>
      <c r="B48" s="2"/>
      <c r="C48" s="2"/>
      <c r="D48" s="2"/>
      <c r="E48" s="2" t="s">
        <v>222</v>
      </c>
      <c r="F48" s="2"/>
      <c r="G48" s="8">
        <v>4751.8599999999997</v>
      </c>
    </row>
    <row r="49" spans="1:7" x14ac:dyDescent="0.25">
      <c r="A49" s="2"/>
      <c r="B49" s="2"/>
      <c r="C49" s="2"/>
      <c r="D49" s="2"/>
      <c r="E49" s="2" t="s">
        <v>183</v>
      </c>
      <c r="F49" s="2"/>
      <c r="G49" s="8">
        <v>487.57</v>
      </c>
    </row>
    <row r="50" spans="1:7" x14ac:dyDescent="0.25">
      <c r="A50" s="2"/>
      <c r="B50" s="2"/>
      <c r="C50" s="2"/>
      <c r="D50" s="2"/>
      <c r="E50" s="2" t="s">
        <v>382</v>
      </c>
      <c r="F50" s="2"/>
      <c r="G50" s="8">
        <v>1089.79</v>
      </c>
    </row>
    <row r="51" spans="1:7" x14ac:dyDescent="0.25">
      <c r="A51" s="2"/>
      <c r="B51" s="2"/>
      <c r="C51" s="2"/>
      <c r="D51" s="2"/>
      <c r="E51" s="2" t="s">
        <v>179</v>
      </c>
      <c r="F51" s="2"/>
      <c r="G51" s="8">
        <v>431.47</v>
      </c>
    </row>
    <row r="52" spans="1:7" x14ac:dyDescent="0.25">
      <c r="A52" s="2"/>
      <c r="B52" s="2"/>
      <c r="C52" s="2"/>
      <c r="D52" s="2"/>
      <c r="E52" s="2" t="s">
        <v>203</v>
      </c>
      <c r="F52" s="2"/>
      <c r="G52" s="8">
        <v>4931.92</v>
      </c>
    </row>
    <row r="53" spans="1:7" x14ac:dyDescent="0.25">
      <c r="A53" s="2"/>
      <c r="B53" s="2"/>
      <c r="C53" s="2"/>
      <c r="D53" s="2"/>
      <c r="E53" s="2" t="s">
        <v>205</v>
      </c>
      <c r="F53" s="2"/>
      <c r="G53" s="8">
        <v>1580.71</v>
      </c>
    </row>
    <row r="54" spans="1:7" x14ac:dyDescent="0.25">
      <c r="A54" s="2"/>
      <c r="B54" s="2"/>
      <c r="C54" s="2"/>
      <c r="D54" s="2"/>
      <c r="E54" s="2" t="s">
        <v>384</v>
      </c>
      <c r="F54" s="2"/>
      <c r="G54" s="8">
        <v>94.89</v>
      </c>
    </row>
    <row r="55" spans="1:7" x14ac:dyDescent="0.25">
      <c r="A55" s="2"/>
      <c r="B55" s="2"/>
      <c r="C55" s="2"/>
      <c r="D55" s="2"/>
      <c r="E55" s="2" t="s">
        <v>385</v>
      </c>
      <c r="F55" s="2"/>
      <c r="G55" s="8">
        <v>46.06</v>
      </c>
    </row>
    <row r="56" spans="1:7" x14ac:dyDescent="0.25">
      <c r="A56" s="2"/>
      <c r="B56" s="2"/>
      <c r="C56" s="2"/>
      <c r="D56" s="2"/>
      <c r="E56" s="2" t="s">
        <v>184</v>
      </c>
      <c r="F56" s="2"/>
      <c r="G56" s="8">
        <v>487.57</v>
      </c>
    </row>
    <row r="57" spans="1:7" x14ac:dyDescent="0.25">
      <c r="A57" s="2"/>
      <c r="B57" s="2"/>
      <c r="C57" s="2"/>
      <c r="D57" s="2"/>
      <c r="E57" s="2" t="s">
        <v>389</v>
      </c>
      <c r="F57" s="2"/>
      <c r="G57" s="8">
        <v>1448.2</v>
      </c>
    </row>
    <row r="58" spans="1:7" x14ac:dyDescent="0.25">
      <c r="A58" s="2"/>
      <c r="B58" s="2"/>
      <c r="C58" s="2"/>
      <c r="D58" s="2"/>
      <c r="E58" s="2" t="s">
        <v>392</v>
      </c>
      <c r="F58" s="2"/>
      <c r="G58" s="8">
        <v>4664.3599999999997</v>
      </c>
    </row>
    <row r="59" spans="1:7" x14ac:dyDescent="0.25">
      <c r="A59" s="2"/>
      <c r="B59" s="2"/>
      <c r="C59" s="2"/>
      <c r="D59" s="2"/>
      <c r="E59" s="2" t="s">
        <v>220</v>
      </c>
      <c r="F59" s="2"/>
      <c r="G59" s="8">
        <v>294.94</v>
      </c>
    </row>
    <row r="60" spans="1:7" x14ac:dyDescent="0.25">
      <c r="A60" s="2"/>
      <c r="B60" s="2"/>
      <c r="C60" s="2"/>
      <c r="D60" s="2"/>
      <c r="E60" s="2" t="s">
        <v>206</v>
      </c>
      <c r="F60" s="2"/>
      <c r="G60" s="8">
        <v>51</v>
      </c>
    </row>
    <row r="61" spans="1:7" x14ac:dyDescent="0.25">
      <c r="A61" s="2"/>
      <c r="B61" s="2"/>
      <c r="C61" s="2"/>
      <c r="D61" s="2"/>
      <c r="E61" s="2" t="s">
        <v>397</v>
      </c>
      <c r="F61" s="2"/>
      <c r="G61" s="8">
        <v>240</v>
      </c>
    </row>
    <row r="62" spans="1:7" x14ac:dyDescent="0.25">
      <c r="A62" s="2"/>
      <c r="B62" s="2"/>
      <c r="C62" s="2"/>
      <c r="D62" s="2"/>
      <c r="E62" s="2" t="s">
        <v>401</v>
      </c>
      <c r="F62" s="2"/>
      <c r="G62" s="8">
        <v>250</v>
      </c>
    </row>
    <row r="63" spans="1:7" x14ac:dyDescent="0.25">
      <c r="A63" s="2"/>
      <c r="B63" s="2"/>
      <c r="C63" s="2"/>
      <c r="D63" s="2"/>
      <c r="E63" s="2" t="s">
        <v>286</v>
      </c>
      <c r="F63" s="2"/>
      <c r="G63" s="8">
        <v>408</v>
      </c>
    </row>
    <row r="64" spans="1:7" x14ac:dyDescent="0.25">
      <c r="A64" s="2"/>
      <c r="B64" s="2"/>
      <c r="C64" s="2"/>
      <c r="D64" s="2"/>
      <c r="E64" s="2" t="s">
        <v>180</v>
      </c>
      <c r="F64" s="2"/>
      <c r="G64" s="8">
        <v>536.84</v>
      </c>
    </row>
    <row r="65" spans="1:7" x14ac:dyDescent="0.25">
      <c r="A65" s="2"/>
      <c r="B65" s="2"/>
      <c r="C65" s="2"/>
      <c r="D65" s="2"/>
      <c r="E65" s="2" t="s">
        <v>406</v>
      </c>
      <c r="F65" s="2"/>
      <c r="G65" s="8"/>
    </row>
    <row r="66" spans="1:7" x14ac:dyDescent="0.25">
      <c r="A66" s="2"/>
      <c r="B66" s="2"/>
      <c r="C66" s="2"/>
      <c r="D66" s="2"/>
      <c r="E66" s="2"/>
      <c r="F66" s="2" t="s">
        <v>231</v>
      </c>
      <c r="G66" s="8">
        <v>11717.85</v>
      </c>
    </row>
    <row r="67" spans="1:7" ht="15.75" thickBot="1" x14ac:dyDescent="0.3">
      <c r="A67" s="2"/>
      <c r="B67" s="2"/>
      <c r="C67" s="2"/>
      <c r="D67" s="2"/>
      <c r="E67" s="2"/>
      <c r="F67" s="2" t="s">
        <v>230</v>
      </c>
      <c r="G67" s="7">
        <v>8951.26</v>
      </c>
    </row>
    <row r="68" spans="1:7" x14ac:dyDescent="0.25">
      <c r="A68" s="2"/>
      <c r="B68" s="2"/>
      <c r="C68" s="2"/>
      <c r="D68" s="2"/>
      <c r="E68" s="2" t="s">
        <v>408</v>
      </c>
      <c r="F68" s="2"/>
      <c r="G68" s="8">
        <f>ROUND(SUM(G65:G67),5)</f>
        <v>20669.11</v>
      </c>
    </row>
    <row r="69" spans="1:7" x14ac:dyDescent="0.25">
      <c r="A69" s="2"/>
      <c r="B69" s="2"/>
      <c r="C69" s="2"/>
      <c r="D69" s="2"/>
      <c r="E69" s="2" t="s">
        <v>185</v>
      </c>
      <c r="F69" s="2"/>
      <c r="G69" s="8">
        <v>313.86</v>
      </c>
    </row>
    <row r="70" spans="1:7" x14ac:dyDescent="0.25">
      <c r="A70" s="2"/>
      <c r="B70" s="2"/>
      <c r="C70" s="2"/>
      <c r="D70" s="2"/>
      <c r="E70" s="2" t="s">
        <v>189</v>
      </c>
      <c r="F70" s="2"/>
      <c r="G70" s="8">
        <v>11068.1</v>
      </c>
    </row>
    <row r="71" spans="1:7" x14ac:dyDescent="0.25">
      <c r="A71" s="2"/>
      <c r="B71" s="2"/>
      <c r="C71" s="2"/>
      <c r="D71" s="2"/>
      <c r="E71" s="2" t="s">
        <v>181</v>
      </c>
      <c r="F71" s="2"/>
      <c r="G71" s="8">
        <v>120.72</v>
      </c>
    </row>
    <row r="72" spans="1:7" x14ac:dyDescent="0.25">
      <c r="A72" s="2"/>
      <c r="B72" s="2"/>
      <c r="C72" s="2"/>
      <c r="D72" s="2"/>
      <c r="E72" s="2" t="s">
        <v>182</v>
      </c>
      <c r="F72" s="2"/>
      <c r="G72" s="8">
        <v>484.82</v>
      </c>
    </row>
    <row r="73" spans="1:7" x14ac:dyDescent="0.25">
      <c r="A73" s="2"/>
      <c r="B73" s="2"/>
      <c r="C73" s="2"/>
      <c r="D73" s="2"/>
      <c r="E73" s="2" t="s">
        <v>177</v>
      </c>
      <c r="F73" s="2"/>
      <c r="G73" s="8">
        <v>382.34</v>
      </c>
    </row>
    <row r="74" spans="1:7" x14ac:dyDescent="0.25">
      <c r="A74" s="2"/>
      <c r="B74" s="2"/>
      <c r="C74" s="2"/>
      <c r="D74" s="2"/>
      <c r="E74" s="2" t="s">
        <v>216</v>
      </c>
      <c r="F74" s="2"/>
      <c r="G74" s="8">
        <v>6804.06</v>
      </c>
    </row>
    <row r="75" spans="1:7" x14ac:dyDescent="0.25">
      <c r="A75" s="2"/>
      <c r="B75" s="2"/>
      <c r="C75" s="2"/>
      <c r="D75" s="2"/>
      <c r="E75" s="2" t="s">
        <v>214</v>
      </c>
      <c r="F75" s="2"/>
      <c r="G75" s="8">
        <v>20</v>
      </c>
    </row>
    <row r="76" spans="1:7" x14ac:dyDescent="0.25">
      <c r="A76" s="2"/>
      <c r="B76" s="2"/>
      <c r="C76" s="2"/>
      <c r="D76" s="2"/>
      <c r="E76" s="2" t="s">
        <v>413</v>
      </c>
      <c r="F76" s="2"/>
      <c r="G76" s="8">
        <v>-200</v>
      </c>
    </row>
    <row r="77" spans="1:7" ht="15.75" thickBot="1" x14ac:dyDescent="0.3">
      <c r="A77" s="2"/>
      <c r="B77" s="2"/>
      <c r="C77" s="2"/>
      <c r="D77" s="2"/>
      <c r="E77" s="2" t="s">
        <v>200</v>
      </c>
      <c r="F77" s="2"/>
      <c r="G77" s="8">
        <v>6500</v>
      </c>
    </row>
    <row r="78" spans="1:7" ht="15.75" thickBot="1" x14ac:dyDescent="0.3">
      <c r="A78" s="2"/>
      <c r="B78" s="2"/>
      <c r="C78" s="2"/>
      <c r="D78" s="2" t="s">
        <v>416</v>
      </c>
      <c r="E78" s="2"/>
      <c r="F78" s="2"/>
      <c r="G78" s="30">
        <f>ROUND(SUM(G17:G64)+SUM(G68:G77),5)</f>
        <v>158799.03</v>
      </c>
    </row>
    <row r="79" spans="1:7" x14ac:dyDescent="0.25">
      <c r="A79" s="2"/>
      <c r="B79" s="2" t="s">
        <v>417</v>
      </c>
      <c r="C79" s="2"/>
      <c r="D79" s="2"/>
      <c r="E79" s="2"/>
      <c r="F79" s="2"/>
      <c r="G79" s="8">
        <f>ROUND(G2+G16-G78,5)</f>
        <v>-73707.06</v>
      </c>
    </row>
    <row r="80" spans="1:7" x14ac:dyDescent="0.25">
      <c r="A80" s="2"/>
      <c r="B80" s="2" t="s">
        <v>418</v>
      </c>
      <c r="C80" s="2"/>
      <c r="D80" s="2"/>
      <c r="E80" s="2"/>
      <c r="F80" s="2"/>
      <c r="G80" s="8"/>
    </row>
    <row r="81" spans="1:7" x14ac:dyDescent="0.25">
      <c r="A81" s="2"/>
      <c r="B81" s="2"/>
      <c r="C81" s="2" t="s">
        <v>419</v>
      </c>
      <c r="D81" s="2"/>
      <c r="E81" s="2"/>
      <c r="F81" s="2"/>
      <c r="G81" s="8"/>
    </row>
    <row r="82" spans="1:7" x14ac:dyDescent="0.25">
      <c r="A82" s="2"/>
      <c r="B82" s="2"/>
      <c r="C82" s="2"/>
      <c r="D82" s="2" t="s">
        <v>420</v>
      </c>
      <c r="E82" s="2"/>
      <c r="F82" s="2"/>
      <c r="G82" s="8">
        <v>766.07</v>
      </c>
    </row>
    <row r="83" spans="1:7" x14ac:dyDescent="0.25">
      <c r="A83" s="2"/>
      <c r="B83" s="2"/>
      <c r="C83" s="2"/>
      <c r="D83" s="2" t="s">
        <v>421</v>
      </c>
      <c r="E83" s="2"/>
      <c r="F83" s="2"/>
      <c r="G83" s="8">
        <v>947.76</v>
      </c>
    </row>
    <row r="84" spans="1:7" ht="15.75" thickBot="1" x14ac:dyDescent="0.3">
      <c r="A84" s="2"/>
      <c r="B84" s="2"/>
      <c r="C84" s="2"/>
      <c r="D84" s="2" t="s">
        <v>422</v>
      </c>
      <c r="E84" s="2"/>
      <c r="F84" s="2"/>
      <c r="G84" s="8">
        <v>130</v>
      </c>
    </row>
    <row r="85" spans="1:7" ht="15.75" thickBot="1" x14ac:dyDescent="0.3">
      <c r="A85" s="2"/>
      <c r="B85" s="2"/>
      <c r="C85" s="2" t="s">
        <v>423</v>
      </c>
      <c r="D85" s="2"/>
      <c r="E85" s="2"/>
      <c r="F85" s="2"/>
      <c r="G85" s="31">
        <f>ROUND(SUM(G81:G84),5)</f>
        <v>1843.83</v>
      </c>
    </row>
    <row r="86" spans="1:7" ht="15.75" thickBot="1" x14ac:dyDescent="0.3">
      <c r="A86" s="2"/>
      <c r="B86" s="2" t="s">
        <v>429</v>
      </c>
      <c r="C86" s="2"/>
      <c r="D86" s="2"/>
      <c r="E86" s="2"/>
      <c r="F86" s="2"/>
      <c r="G86" s="31">
        <f>ROUND(G80+G85,5)</f>
        <v>1843.83</v>
      </c>
    </row>
    <row r="87" spans="1:7" s="12" customFormat="1" ht="12" thickBot="1" x14ac:dyDescent="0.25">
      <c r="A87" s="2" t="s">
        <v>430</v>
      </c>
      <c r="B87" s="2"/>
      <c r="C87" s="2"/>
      <c r="D87" s="2"/>
      <c r="E87" s="2"/>
      <c r="F87" s="2"/>
      <c r="G87" s="28">
        <f>ROUND(G79+G86,5)</f>
        <v>-71863.23</v>
      </c>
    </row>
    <row r="88" spans="1:7" ht="15.75" thickTop="1" x14ac:dyDescent="0.25"/>
  </sheetData>
  <pageMargins left="0.7" right="0.7" top="0.75" bottom="0.75" header="0.1" footer="0.3"/>
  <pageSetup orientation="portrait" r:id="rId1"/>
  <headerFooter>
    <oddHeader>&amp;L&amp;"Arial,Bold"&amp;8 10:20 AM
&amp;"Arial,Bold"&amp;8 04/09/26
&amp;"Arial,Bold"&amp;8 Accrual Basis&amp;C&amp;"Arial,Bold"&amp;12 Village of Surfside Beach GF
&amp;"Arial,Bold"&amp;14 Profit &amp;&amp; Loss
&amp;"Arial,Bold"&amp;10 March 2026</oddHeader>
    <oddFooter>&amp;R&amp;"Arial,Bold"&amp;8 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04CA8-AC8F-48A2-9D00-D3FC670FF331}">
  <sheetPr>
    <pageSetUpPr fitToPage="1"/>
  </sheetPr>
  <dimension ref="A1:P169"/>
  <sheetViews>
    <sheetView tabSelected="1"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 activeCell="G1" sqref="G1:P1048576"/>
    </sheetView>
  </sheetViews>
  <sheetFormatPr defaultRowHeight="24" x14ac:dyDescent="0.4"/>
  <cols>
    <col min="1" max="5" width="3" style="32" customWidth="1"/>
    <col min="6" max="6" width="41" style="32" customWidth="1"/>
    <col min="7" max="12" width="18.7109375" style="37" bestFit="1" customWidth="1"/>
    <col min="13" max="13" width="27.28515625" style="37" bestFit="1" customWidth="1"/>
    <col min="14" max="14" width="21.5703125" style="37" bestFit="1" customWidth="1"/>
    <col min="15" max="15" width="25.28515625" style="37" bestFit="1" customWidth="1"/>
    <col min="16" max="16" width="21.5703125" style="37" bestFit="1" customWidth="1"/>
  </cols>
  <sheetData>
    <row r="1" spans="1:16" ht="24.75" thickBot="1" x14ac:dyDescent="0.45">
      <c r="A1" s="13"/>
      <c r="B1" s="13"/>
      <c r="C1" s="13"/>
      <c r="D1" s="13"/>
      <c r="E1" s="13"/>
      <c r="F1" s="13"/>
      <c r="G1" s="33"/>
      <c r="H1" s="33"/>
      <c r="I1" s="33"/>
      <c r="J1" s="33"/>
      <c r="K1" s="33"/>
      <c r="L1" s="33"/>
      <c r="M1" s="34" t="s">
        <v>9</v>
      </c>
      <c r="N1" s="33"/>
      <c r="O1" s="33"/>
      <c r="P1" s="33"/>
    </row>
    <row r="2" spans="1:16" s="11" customFormat="1" ht="24.75" thickTop="1" thickBot="1" x14ac:dyDescent="0.4">
      <c r="A2" s="14"/>
      <c r="B2" s="14"/>
      <c r="C2" s="14"/>
      <c r="D2" s="14"/>
      <c r="E2" s="14"/>
      <c r="F2" s="14"/>
      <c r="G2" s="15" t="s">
        <v>314</v>
      </c>
      <c r="H2" s="15" t="s">
        <v>318</v>
      </c>
      <c r="I2" s="15" t="s">
        <v>319</v>
      </c>
      <c r="J2" s="15" t="s">
        <v>320</v>
      </c>
      <c r="K2" s="15" t="s">
        <v>321</v>
      </c>
      <c r="L2" s="15" t="s">
        <v>322</v>
      </c>
      <c r="M2" s="15" t="s">
        <v>323</v>
      </c>
      <c r="N2" s="15" t="s">
        <v>315</v>
      </c>
      <c r="O2" s="15" t="s">
        <v>316</v>
      </c>
      <c r="P2" s="15" t="s">
        <v>317</v>
      </c>
    </row>
    <row r="3" spans="1:16" thickTop="1" x14ac:dyDescent="0.35">
      <c r="A3" s="13"/>
      <c r="B3" s="13" t="s">
        <v>324</v>
      </c>
      <c r="C3" s="13"/>
      <c r="D3" s="13"/>
      <c r="E3" s="13"/>
      <c r="F3" s="13"/>
      <c r="G3" s="16"/>
      <c r="H3" s="16"/>
      <c r="I3" s="16"/>
      <c r="J3" s="16"/>
      <c r="K3" s="16"/>
      <c r="L3" s="16"/>
      <c r="M3" s="16"/>
      <c r="N3" s="16"/>
      <c r="O3" s="16"/>
      <c r="P3" s="17"/>
    </row>
    <row r="4" spans="1:16" ht="23.25" x14ac:dyDescent="0.35">
      <c r="A4" s="13"/>
      <c r="B4" s="13"/>
      <c r="C4" s="13"/>
      <c r="D4" s="13" t="s">
        <v>325</v>
      </c>
      <c r="E4" s="13"/>
      <c r="F4" s="13"/>
      <c r="G4" s="16"/>
      <c r="H4" s="16"/>
      <c r="I4" s="16"/>
      <c r="J4" s="16"/>
      <c r="K4" s="16"/>
      <c r="L4" s="16"/>
      <c r="M4" s="16"/>
      <c r="N4" s="16"/>
      <c r="O4" s="16"/>
      <c r="P4" s="17"/>
    </row>
    <row r="5" spans="1:16" ht="23.25" x14ac:dyDescent="0.35">
      <c r="A5" s="13"/>
      <c r="B5" s="13"/>
      <c r="C5" s="13"/>
      <c r="D5" s="13"/>
      <c r="E5" s="13" t="s">
        <v>326</v>
      </c>
      <c r="F5" s="13"/>
      <c r="G5" s="16">
        <v>31193.1</v>
      </c>
      <c r="H5" s="16">
        <v>124480.94</v>
      </c>
      <c r="I5" s="16">
        <v>250505.95</v>
      </c>
      <c r="J5" s="16">
        <v>631190.79</v>
      </c>
      <c r="K5" s="16">
        <v>407451.99</v>
      </c>
      <c r="L5" s="16">
        <v>35993.949999999997</v>
      </c>
      <c r="M5" s="16">
        <f>ROUND(G5+H5+I5+J5+K5+L5,5)</f>
        <v>1480816.72</v>
      </c>
      <c r="N5" s="16">
        <v>1711289</v>
      </c>
      <c r="O5" s="16">
        <f>ROUND((M5-N5),5)</f>
        <v>-230472.28</v>
      </c>
      <c r="P5" s="17">
        <f>ROUND(IF(N5=0, IF(M5=0, 0, 1), M5/N5),5)</f>
        <v>0.86531999999999998</v>
      </c>
    </row>
    <row r="6" spans="1:16" ht="23.25" x14ac:dyDescent="0.35">
      <c r="A6" s="13"/>
      <c r="B6" s="13"/>
      <c r="C6" s="13"/>
      <c r="D6" s="13"/>
      <c r="E6" s="13" t="s">
        <v>327</v>
      </c>
      <c r="F6" s="13"/>
      <c r="G6" s="16">
        <v>91.29</v>
      </c>
      <c r="H6" s="16">
        <v>5653.21</v>
      </c>
      <c r="I6" s="16">
        <v>1446.22</v>
      </c>
      <c r="J6" s="16">
        <v>1570.98</v>
      </c>
      <c r="K6" s="16">
        <v>795.72</v>
      </c>
      <c r="L6" s="16">
        <v>2993.24</v>
      </c>
      <c r="M6" s="16">
        <f>ROUND(G6+H6+I6+J6+K6+L6,5)</f>
        <v>12550.66</v>
      </c>
      <c r="N6" s="16">
        <v>10545.24</v>
      </c>
      <c r="O6" s="16">
        <f>ROUND((M6-N6),5)</f>
        <v>2005.42</v>
      </c>
      <c r="P6" s="17">
        <f>ROUND(IF(N6=0, IF(M6=0, 0, 1), M6/N6),5)</f>
        <v>1.19017</v>
      </c>
    </row>
    <row r="7" spans="1:16" ht="23.25" x14ac:dyDescent="0.35">
      <c r="A7" s="13"/>
      <c r="B7" s="13"/>
      <c r="C7" s="13"/>
      <c r="D7" s="13"/>
      <c r="E7" s="13" t="s">
        <v>328</v>
      </c>
      <c r="F7" s="13"/>
      <c r="G7" s="16">
        <v>6878.26</v>
      </c>
      <c r="H7" s="16">
        <v>0</v>
      </c>
      <c r="I7" s="16">
        <v>2368.2399999999998</v>
      </c>
      <c r="J7" s="16">
        <v>0</v>
      </c>
      <c r="K7" s="16">
        <v>0</v>
      </c>
      <c r="L7" s="16">
        <v>14144.33</v>
      </c>
      <c r="M7" s="16">
        <f>ROUND(G7+H7+I7+J7+K7+L7,5)</f>
        <v>23390.83</v>
      </c>
      <c r="N7" s="16">
        <v>35000</v>
      </c>
      <c r="O7" s="16">
        <f>ROUND((M7-N7),5)</f>
        <v>-11609.17</v>
      </c>
      <c r="P7" s="17">
        <f>ROUND(IF(N7=0, IF(M7=0, 0, 1), M7/N7),5)</f>
        <v>0.66830999999999996</v>
      </c>
    </row>
    <row r="8" spans="1:16" ht="23.25" x14ac:dyDescent="0.35">
      <c r="A8" s="13"/>
      <c r="B8" s="13"/>
      <c r="C8" s="13"/>
      <c r="D8" s="13"/>
      <c r="E8" s="13" t="s">
        <v>329</v>
      </c>
      <c r="F8" s="13"/>
      <c r="G8" s="16">
        <v>5589.53</v>
      </c>
      <c r="H8" s="16">
        <v>0</v>
      </c>
      <c r="I8" s="16">
        <v>363.4</v>
      </c>
      <c r="J8" s="16">
        <v>0</v>
      </c>
      <c r="K8" s="16">
        <v>3141.45</v>
      </c>
      <c r="L8" s="16">
        <v>926.77</v>
      </c>
      <c r="M8" s="16">
        <f>ROUND(G8+H8+I8+J8+K8+L8,5)</f>
        <v>10021.15</v>
      </c>
      <c r="N8" s="16">
        <v>35000</v>
      </c>
      <c r="O8" s="16">
        <f>ROUND((M8-N8),5)</f>
        <v>-24978.85</v>
      </c>
      <c r="P8" s="17">
        <f>ROUND(IF(N8=0, IF(M8=0, 0, 1), M8/N8),5)</f>
        <v>0.28632000000000002</v>
      </c>
    </row>
    <row r="9" spans="1:16" ht="23.25" x14ac:dyDescent="0.35">
      <c r="A9" s="13"/>
      <c r="B9" s="13"/>
      <c r="C9" s="13"/>
      <c r="D9" s="13"/>
      <c r="E9" s="13" t="s">
        <v>330</v>
      </c>
      <c r="F9" s="13"/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f>ROUND(G9+H9+I9+J9+K9+L9,5)</f>
        <v>0</v>
      </c>
      <c r="N9" s="16">
        <v>250000</v>
      </c>
      <c r="O9" s="16">
        <f>ROUND((M9-N9),5)</f>
        <v>-250000</v>
      </c>
      <c r="P9" s="17">
        <f>ROUND(IF(N9=0, IF(M9=0, 0, 1), M9/N9),5)</f>
        <v>0</v>
      </c>
    </row>
    <row r="10" spans="1:16" ht="23.25" x14ac:dyDescent="0.35">
      <c r="A10" s="13"/>
      <c r="B10" s="13"/>
      <c r="C10" s="13"/>
      <c r="D10" s="13"/>
      <c r="E10" s="13" t="s">
        <v>172</v>
      </c>
      <c r="F10" s="13"/>
      <c r="G10" s="16">
        <v>43633.74</v>
      </c>
      <c r="H10" s="16">
        <v>34403.410000000003</v>
      </c>
      <c r="I10" s="16">
        <v>27435.87</v>
      </c>
      <c r="J10" s="16">
        <v>34183.85</v>
      </c>
      <c r="K10" s="16">
        <v>44230.86</v>
      </c>
      <c r="L10" s="16">
        <v>41361.94</v>
      </c>
      <c r="M10" s="16">
        <f>ROUND(G10+H10+I10+J10+K10+L10,5)</f>
        <v>225249.67</v>
      </c>
      <c r="N10" s="16">
        <v>270000</v>
      </c>
      <c r="O10" s="16">
        <f>ROUND((M10-N10),5)</f>
        <v>-44750.33</v>
      </c>
      <c r="P10" s="17">
        <f>ROUND(IF(N10=0, IF(M10=0, 0, 1), M10/N10),5)</f>
        <v>0.83426</v>
      </c>
    </row>
    <row r="11" spans="1:16" ht="23.25" x14ac:dyDescent="0.35">
      <c r="A11" s="13"/>
      <c r="B11" s="13"/>
      <c r="C11" s="13"/>
      <c r="D11" s="13"/>
      <c r="E11" s="13" t="s">
        <v>331</v>
      </c>
      <c r="F11" s="13"/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f>ROUND(G11+H11+I11+J11+K11+L11,5)</f>
        <v>0</v>
      </c>
      <c r="N11" s="16">
        <v>2500</v>
      </c>
      <c r="O11" s="16">
        <f>ROUND((M11-N11),5)</f>
        <v>-2500</v>
      </c>
      <c r="P11" s="17">
        <f>ROUND(IF(N11=0, IF(M11=0, 0, 1), M11/N11),5)</f>
        <v>0</v>
      </c>
    </row>
    <row r="12" spans="1:16" ht="23.25" x14ac:dyDescent="0.35">
      <c r="A12" s="13"/>
      <c r="B12" s="13"/>
      <c r="C12" s="13"/>
      <c r="D12" s="13"/>
      <c r="E12" s="13" t="s">
        <v>332</v>
      </c>
      <c r="F12" s="13"/>
      <c r="G12" s="16">
        <v>1580</v>
      </c>
      <c r="H12" s="16">
        <v>1370</v>
      </c>
      <c r="I12" s="16">
        <v>1890</v>
      </c>
      <c r="J12" s="16">
        <v>1785</v>
      </c>
      <c r="K12" s="16">
        <v>1890</v>
      </c>
      <c r="L12" s="16">
        <v>3380</v>
      </c>
      <c r="M12" s="16">
        <f>ROUND(G12+H12+I12+J12+K12+L12,5)</f>
        <v>11895</v>
      </c>
      <c r="N12" s="16">
        <v>48000</v>
      </c>
      <c r="O12" s="16">
        <f>ROUND((M12-N12),5)</f>
        <v>-36105</v>
      </c>
      <c r="P12" s="17">
        <f>ROUND(IF(N12=0, IF(M12=0, 0, 1), M12/N12),5)</f>
        <v>0.24781</v>
      </c>
    </row>
    <row r="13" spans="1:16" ht="23.25" x14ac:dyDescent="0.35">
      <c r="A13" s="13"/>
      <c r="B13" s="13"/>
      <c r="C13" s="13"/>
      <c r="D13" s="13"/>
      <c r="E13" s="13" t="s">
        <v>333</v>
      </c>
      <c r="F13" s="13"/>
      <c r="G13" s="16">
        <v>3103.76</v>
      </c>
      <c r="H13" s="16">
        <v>5166.1499999999996</v>
      </c>
      <c r="I13" s="16">
        <v>4951.3</v>
      </c>
      <c r="J13" s="16">
        <v>4225.53</v>
      </c>
      <c r="K13" s="16">
        <v>137.29</v>
      </c>
      <c r="L13" s="16">
        <v>9836.3700000000008</v>
      </c>
      <c r="M13" s="16">
        <f>ROUND(G13+H13+I13+J13+K13+L13,5)</f>
        <v>27420.400000000001</v>
      </c>
      <c r="N13" s="16">
        <v>100000</v>
      </c>
      <c r="O13" s="16">
        <f>ROUND((M13-N13),5)</f>
        <v>-72579.600000000006</v>
      </c>
      <c r="P13" s="17">
        <f>ROUND(IF(N13=0, IF(M13=0, 0, 1), M13/N13),5)</f>
        <v>0.2742</v>
      </c>
    </row>
    <row r="14" spans="1:16" ht="23.25" x14ac:dyDescent="0.35">
      <c r="A14" s="13"/>
      <c r="B14" s="13"/>
      <c r="C14" s="13"/>
      <c r="D14" s="13"/>
      <c r="E14" s="13" t="s">
        <v>334</v>
      </c>
      <c r="F14" s="13"/>
      <c r="G14" s="16">
        <v>170.94</v>
      </c>
      <c r="H14" s="16">
        <v>159.1</v>
      </c>
      <c r="I14" s="16">
        <v>159.31</v>
      </c>
      <c r="J14" s="16">
        <v>189.36</v>
      </c>
      <c r="K14" s="16">
        <v>332.05</v>
      </c>
      <c r="L14" s="16">
        <v>723.59</v>
      </c>
      <c r="M14" s="16">
        <f>ROUND(G14+H14+I14+J14+K14+L14,5)</f>
        <v>1734.35</v>
      </c>
      <c r="N14" s="16"/>
      <c r="O14" s="16"/>
      <c r="P14" s="17"/>
    </row>
    <row r="15" spans="1:16" ht="23.25" x14ac:dyDescent="0.35">
      <c r="A15" s="13"/>
      <c r="B15" s="13"/>
      <c r="C15" s="13"/>
      <c r="D15" s="13"/>
      <c r="E15" s="13" t="s">
        <v>335</v>
      </c>
      <c r="F15" s="13"/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f>ROUND(G15+H15+I15+J15+K15+L15,5)</f>
        <v>0</v>
      </c>
      <c r="N15" s="16">
        <v>27000</v>
      </c>
      <c r="O15" s="16">
        <f>ROUND((M15-N15),5)</f>
        <v>-27000</v>
      </c>
      <c r="P15" s="17">
        <f>ROUND(IF(N15=0, IF(M15=0, 0, 1), M15/N15),5)</f>
        <v>0</v>
      </c>
    </row>
    <row r="16" spans="1:16" ht="23.25" x14ac:dyDescent="0.35">
      <c r="A16" s="13"/>
      <c r="B16" s="13"/>
      <c r="C16" s="13"/>
      <c r="D16" s="13"/>
      <c r="E16" s="13" t="s">
        <v>336</v>
      </c>
      <c r="F16" s="13"/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f>ROUND(G16+H16+I16+J16+K16+L16,5)</f>
        <v>0</v>
      </c>
      <c r="N16" s="16">
        <v>79200</v>
      </c>
      <c r="O16" s="16">
        <f>ROUND((M16-N16),5)</f>
        <v>-79200</v>
      </c>
      <c r="P16" s="17">
        <f>ROUND(IF(N16=0, IF(M16=0, 0, 1), M16/N16),5)</f>
        <v>0</v>
      </c>
    </row>
    <row r="17" spans="1:16" ht="23.25" x14ac:dyDescent="0.35">
      <c r="A17" s="13"/>
      <c r="B17" s="13"/>
      <c r="C17" s="13"/>
      <c r="D17" s="13"/>
      <c r="E17" s="13" t="s">
        <v>337</v>
      </c>
      <c r="F17" s="13"/>
      <c r="G17" s="16"/>
      <c r="H17" s="16"/>
      <c r="I17" s="16"/>
      <c r="J17" s="16"/>
      <c r="K17" s="16"/>
      <c r="L17" s="16"/>
      <c r="M17" s="16"/>
      <c r="N17" s="16"/>
      <c r="O17" s="16"/>
      <c r="P17" s="17"/>
    </row>
    <row r="18" spans="1:16" ht="23.25" x14ac:dyDescent="0.35">
      <c r="A18" s="13"/>
      <c r="B18" s="13"/>
      <c r="C18" s="13"/>
      <c r="D18" s="13"/>
      <c r="E18" s="13"/>
      <c r="F18" s="13" t="s">
        <v>338</v>
      </c>
      <c r="G18" s="16">
        <v>820.5</v>
      </c>
      <c r="H18" s="16">
        <v>659.12</v>
      </c>
      <c r="I18" s="16">
        <v>525.32000000000005</v>
      </c>
      <c r="J18" s="16">
        <v>0</v>
      </c>
      <c r="K18" s="16">
        <v>757.33</v>
      </c>
      <c r="L18" s="16">
        <v>0</v>
      </c>
      <c r="M18" s="16">
        <f>ROUND(G18+H18+I18+J18+K18+L18,5)</f>
        <v>2762.27</v>
      </c>
      <c r="N18" s="16"/>
      <c r="O18" s="16"/>
      <c r="P18" s="17"/>
    </row>
    <row r="19" spans="1:16" thickBot="1" x14ac:dyDescent="0.4">
      <c r="A19" s="13"/>
      <c r="B19" s="13"/>
      <c r="C19" s="13"/>
      <c r="D19" s="13"/>
      <c r="E19" s="13"/>
      <c r="F19" s="13" t="s">
        <v>339</v>
      </c>
      <c r="G19" s="18">
        <v>0</v>
      </c>
      <c r="H19" s="18">
        <v>0</v>
      </c>
      <c r="I19" s="18">
        <v>0</v>
      </c>
      <c r="J19" s="18">
        <v>646.87</v>
      </c>
      <c r="K19" s="18">
        <v>0</v>
      </c>
      <c r="L19" s="18">
        <v>934.7</v>
      </c>
      <c r="M19" s="18">
        <f>ROUND(G19+H19+I19+J19+K19+L19,5)</f>
        <v>1581.57</v>
      </c>
      <c r="N19" s="18">
        <v>11900</v>
      </c>
      <c r="O19" s="18">
        <f>ROUND((M19-N19),5)</f>
        <v>-10318.43</v>
      </c>
      <c r="P19" s="19">
        <f>ROUND(IF(N19=0, IF(M19=0, 0, 1), M19/N19),5)</f>
        <v>0.13291</v>
      </c>
    </row>
    <row r="20" spans="1:16" ht="23.25" x14ac:dyDescent="0.35">
      <c r="A20" s="13"/>
      <c r="B20" s="13"/>
      <c r="C20" s="13"/>
      <c r="D20" s="13"/>
      <c r="E20" s="13" t="s">
        <v>340</v>
      </c>
      <c r="F20" s="13"/>
      <c r="G20" s="16">
        <f>ROUND(SUM(G17:G19),5)</f>
        <v>820.5</v>
      </c>
      <c r="H20" s="16">
        <f>ROUND(SUM(H17:H19),5)</f>
        <v>659.12</v>
      </c>
      <c r="I20" s="16">
        <f>ROUND(SUM(I17:I19),5)</f>
        <v>525.32000000000005</v>
      </c>
      <c r="J20" s="16">
        <f>ROUND(SUM(J17:J19),5)</f>
        <v>646.87</v>
      </c>
      <c r="K20" s="16">
        <f>ROUND(SUM(K17:K19),5)</f>
        <v>757.33</v>
      </c>
      <c r="L20" s="16">
        <f>ROUND(SUM(L17:L19),5)</f>
        <v>934.7</v>
      </c>
      <c r="M20" s="16">
        <f>ROUND(G20+H20+I20+J20+K20+L20,5)</f>
        <v>4343.84</v>
      </c>
      <c r="N20" s="16">
        <f>ROUND(SUM(N17:N19),5)</f>
        <v>11900</v>
      </c>
      <c r="O20" s="16">
        <f>ROUND((M20-N20),5)</f>
        <v>-7556.16</v>
      </c>
      <c r="P20" s="17">
        <f>ROUND(IF(N20=0, IF(M20=0, 0, 1), M20/N20),5)</f>
        <v>0.36503000000000002</v>
      </c>
    </row>
    <row r="21" spans="1:16" ht="23.25" x14ac:dyDescent="0.35">
      <c r="A21" s="13"/>
      <c r="B21" s="13"/>
      <c r="C21" s="13"/>
      <c r="D21" s="13"/>
      <c r="E21" s="13" t="s">
        <v>341</v>
      </c>
      <c r="F21" s="13"/>
      <c r="G21" s="16">
        <v>0</v>
      </c>
      <c r="H21" s="16">
        <v>0</v>
      </c>
      <c r="I21" s="16">
        <v>0</v>
      </c>
      <c r="J21" s="16">
        <v>68404.710000000006</v>
      </c>
      <c r="K21" s="16">
        <v>0</v>
      </c>
      <c r="L21" s="16">
        <v>0</v>
      </c>
      <c r="M21" s="16">
        <f>ROUND(G21+H21+I21+J21+K21+L21,5)</f>
        <v>68404.710000000006</v>
      </c>
      <c r="N21" s="16"/>
      <c r="O21" s="16"/>
      <c r="P21" s="17"/>
    </row>
    <row r="22" spans="1:16" ht="23.25" x14ac:dyDescent="0.35">
      <c r="A22" s="13"/>
      <c r="B22" s="13"/>
      <c r="C22" s="13"/>
      <c r="D22" s="13"/>
      <c r="E22" s="13" t="s">
        <v>204</v>
      </c>
      <c r="F22" s="13"/>
      <c r="G22" s="16">
        <v>7542.6</v>
      </c>
      <c r="H22" s="16">
        <v>3900</v>
      </c>
      <c r="I22" s="16">
        <v>1400</v>
      </c>
      <c r="J22" s="16">
        <v>-7200</v>
      </c>
      <c r="K22" s="16">
        <v>4100</v>
      </c>
      <c r="L22" s="16">
        <v>5900</v>
      </c>
      <c r="M22" s="16">
        <f>ROUND(G22+H22+I22+J22+K22+L22,5)</f>
        <v>15642.6</v>
      </c>
      <c r="N22" s="16">
        <v>53300</v>
      </c>
      <c r="O22" s="16">
        <f>ROUND((M22-N22),5)</f>
        <v>-37657.4</v>
      </c>
      <c r="P22" s="17">
        <f>ROUND(IF(N22=0, IF(M22=0, 0, 1), M22/N22),5)</f>
        <v>0.29348000000000002</v>
      </c>
    </row>
    <row r="23" spans="1:16" ht="23.25" x14ac:dyDescent="0.35">
      <c r="A23" s="13"/>
      <c r="B23" s="13"/>
      <c r="C23" s="13"/>
      <c r="D23" s="13"/>
      <c r="E23" s="13" t="s">
        <v>342</v>
      </c>
      <c r="F23" s="13"/>
      <c r="G23" s="16">
        <v>149277.26999999999</v>
      </c>
      <c r="H23" s="16">
        <v>8001.51</v>
      </c>
      <c r="I23" s="16">
        <v>2788.67</v>
      </c>
      <c r="J23" s="16">
        <v>53547.79</v>
      </c>
      <c r="K23" s="16">
        <v>31103.200000000001</v>
      </c>
      <c r="L23" s="16">
        <v>-31102.92</v>
      </c>
      <c r="M23" s="16">
        <f>ROUND(G23+H23+I23+J23+K23+L23,5)</f>
        <v>213615.52</v>
      </c>
      <c r="N23" s="16">
        <v>100000</v>
      </c>
      <c r="O23" s="16">
        <f>ROUND((M23-N23),5)</f>
        <v>113615.52</v>
      </c>
      <c r="P23" s="17">
        <f>ROUND(IF(N23=0, IF(M23=0, 0, 1), M23/N23),5)</f>
        <v>2.1361599999999998</v>
      </c>
    </row>
    <row r="24" spans="1:16" thickBot="1" x14ac:dyDescent="0.4">
      <c r="A24" s="13"/>
      <c r="B24" s="13"/>
      <c r="C24" s="13"/>
      <c r="D24" s="13"/>
      <c r="E24" s="13" t="s">
        <v>343</v>
      </c>
      <c r="F24" s="13"/>
      <c r="G24" s="35">
        <v>0</v>
      </c>
      <c r="H24" s="35">
        <v>0</v>
      </c>
      <c r="I24" s="35">
        <v>0</v>
      </c>
      <c r="J24" s="35">
        <v>68404.66</v>
      </c>
      <c r="K24" s="35">
        <v>53650.720000000001</v>
      </c>
      <c r="L24" s="35">
        <v>0</v>
      </c>
      <c r="M24" s="35">
        <f>ROUND(G24+H24+I24+J24+K24+L24,5)</f>
        <v>122055.38</v>
      </c>
      <c r="N24" s="35"/>
      <c r="O24" s="35"/>
      <c r="P24" s="36"/>
    </row>
    <row r="25" spans="1:16" thickBot="1" x14ac:dyDescent="0.4">
      <c r="A25" s="13"/>
      <c r="B25" s="13"/>
      <c r="C25" s="13"/>
      <c r="D25" s="13" t="s">
        <v>344</v>
      </c>
      <c r="E25" s="13"/>
      <c r="F25" s="13"/>
      <c r="G25" s="20">
        <f>ROUND(SUM(G4:G16)+SUM(G20:G24),5)</f>
        <v>249880.99</v>
      </c>
      <c r="H25" s="20">
        <f>ROUND(SUM(H4:H16)+SUM(H20:H24),5)</f>
        <v>183793.44</v>
      </c>
      <c r="I25" s="20">
        <f>ROUND(SUM(I4:I16)+SUM(I20:I24),5)</f>
        <v>293834.28000000003</v>
      </c>
      <c r="J25" s="20">
        <f>ROUND(SUM(J4:J16)+SUM(J20:J24),5)</f>
        <v>856949.54</v>
      </c>
      <c r="K25" s="20">
        <f>ROUND(SUM(K4:K16)+SUM(K20:K24),5)</f>
        <v>547590.61</v>
      </c>
      <c r="L25" s="20">
        <f>ROUND(SUM(L4:L16)+SUM(L20:L24),5)</f>
        <v>85091.97</v>
      </c>
      <c r="M25" s="20">
        <f>ROUND(G25+H25+I25+J25+K25+L25,5)</f>
        <v>2217140.83</v>
      </c>
      <c r="N25" s="20">
        <f>ROUND(SUM(N4:N16)+SUM(N20:N24),5)</f>
        <v>2733734.24</v>
      </c>
      <c r="O25" s="20">
        <f>ROUND((M25-N25),5)</f>
        <v>-516593.41</v>
      </c>
      <c r="P25" s="21">
        <f>ROUND(IF(N25=0, IF(M25=0, 0, 1), M25/N25),5)</f>
        <v>0.81103000000000003</v>
      </c>
    </row>
    <row r="26" spans="1:16" ht="23.25" x14ac:dyDescent="0.35">
      <c r="A26" s="13"/>
      <c r="B26" s="13"/>
      <c r="C26" s="13" t="s">
        <v>345</v>
      </c>
      <c r="D26" s="13"/>
      <c r="E26" s="13"/>
      <c r="F26" s="13"/>
      <c r="G26" s="16">
        <f>G25</f>
        <v>249880.99</v>
      </c>
      <c r="H26" s="16">
        <f>H25</f>
        <v>183793.44</v>
      </c>
      <c r="I26" s="16">
        <f>I25</f>
        <v>293834.28000000003</v>
      </c>
      <c r="J26" s="16">
        <f>J25</f>
        <v>856949.54</v>
      </c>
      <c r="K26" s="16">
        <f>K25</f>
        <v>547590.61</v>
      </c>
      <c r="L26" s="16">
        <f>L25</f>
        <v>85091.97</v>
      </c>
      <c r="M26" s="16">
        <f>ROUND(G26+H26+I26+J26+K26+L26,5)</f>
        <v>2217140.83</v>
      </c>
      <c r="N26" s="16">
        <f>N25</f>
        <v>2733734.24</v>
      </c>
      <c r="O26" s="16">
        <f>ROUND((M26-N26),5)</f>
        <v>-516593.41</v>
      </c>
      <c r="P26" s="17">
        <f>ROUND(IF(N26=0, IF(M26=0, 0, 1), M26/N26),5)</f>
        <v>0.81103000000000003</v>
      </c>
    </row>
    <row r="27" spans="1:16" ht="23.25" x14ac:dyDescent="0.35">
      <c r="A27" s="13"/>
      <c r="B27" s="13"/>
      <c r="C27" s="13"/>
      <c r="D27" s="13" t="s">
        <v>346</v>
      </c>
      <c r="E27" s="13"/>
      <c r="F27" s="13"/>
      <c r="G27" s="16"/>
      <c r="H27" s="16"/>
      <c r="I27" s="16"/>
      <c r="J27" s="16"/>
      <c r="K27" s="16"/>
      <c r="L27" s="16"/>
      <c r="M27" s="16"/>
      <c r="N27" s="16"/>
      <c r="O27" s="16"/>
      <c r="P27" s="17"/>
    </row>
    <row r="28" spans="1:16" ht="23.25" x14ac:dyDescent="0.35">
      <c r="A28" s="13"/>
      <c r="B28" s="13"/>
      <c r="C28" s="13"/>
      <c r="D28" s="13"/>
      <c r="E28" s="13" t="s">
        <v>167</v>
      </c>
      <c r="F28" s="13"/>
      <c r="G28" s="16">
        <v>245.66</v>
      </c>
      <c r="H28" s="16">
        <v>210.66</v>
      </c>
      <c r="I28" s="16">
        <v>439.01</v>
      </c>
      <c r="J28" s="16">
        <v>210.66</v>
      </c>
      <c r="K28" s="16">
        <v>210.66</v>
      </c>
      <c r="L28" s="16">
        <v>607.66</v>
      </c>
      <c r="M28" s="16">
        <f>ROUND(G28+H28+I28+J28+K28+L28,5)</f>
        <v>1924.31</v>
      </c>
      <c r="N28" s="16"/>
      <c r="O28" s="16"/>
      <c r="P28" s="17"/>
    </row>
    <row r="29" spans="1:16" ht="23.25" x14ac:dyDescent="0.35">
      <c r="A29" s="13"/>
      <c r="B29" s="13"/>
      <c r="C29" s="13"/>
      <c r="D29" s="13"/>
      <c r="E29" s="13" t="s">
        <v>227</v>
      </c>
      <c r="F29" s="13"/>
      <c r="G29" s="16">
        <v>2333.42</v>
      </c>
      <c r="H29" s="16">
        <v>2437.5</v>
      </c>
      <c r="I29" s="16">
        <v>6066.01</v>
      </c>
      <c r="J29" s="16">
        <v>1873.98</v>
      </c>
      <c r="K29" s="16">
        <v>-1728.1</v>
      </c>
      <c r="L29" s="16">
        <v>893.7</v>
      </c>
      <c r="M29" s="16">
        <f>ROUND(G29+H29+I29+J29+K29+L29,5)</f>
        <v>11876.51</v>
      </c>
      <c r="N29" s="16">
        <v>14137.78</v>
      </c>
      <c r="O29" s="16">
        <f>ROUND((M29-N29),5)</f>
        <v>-2261.27</v>
      </c>
      <c r="P29" s="17">
        <f>ROUND(IF(N29=0, IF(M29=0, 0, 1), M29/N29),5)</f>
        <v>0.84004999999999996</v>
      </c>
    </row>
    <row r="30" spans="1:16" ht="23.25" x14ac:dyDescent="0.35">
      <c r="A30" s="13"/>
      <c r="B30" s="13"/>
      <c r="C30" s="13"/>
      <c r="D30" s="13"/>
      <c r="E30" s="13" t="s">
        <v>225</v>
      </c>
      <c r="F30" s="13"/>
      <c r="G30" s="16">
        <v>9974.6</v>
      </c>
      <c r="H30" s="16">
        <v>10414.4</v>
      </c>
      <c r="I30" s="16">
        <v>26034.54</v>
      </c>
      <c r="J30" s="16">
        <v>8012.89</v>
      </c>
      <c r="K30" s="16">
        <v>-4276.4399999999996</v>
      </c>
      <c r="L30" s="16">
        <v>3821.18</v>
      </c>
      <c r="M30" s="16">
        <f>ROUND(G30+H30+I30+J30+K30+L30,5)</f>
        <v>53981.17</v>
      </c>
      <c r="N30" s="16">
        <v>61636.17</v>
      </c>
      <c r="O30" s="16">
        <f>ROUND((M30-N30),5)</f>
        <v>-7655</v>
      </c>
      <c r="P30" s="17">
        <f>ROUND(IF(N30=0, IF(M30=0, 0, 1), M30/N30),5)</f>
        <v>0.87580000000000002</v>
      </c>
    </row>
    <row r="31" spans="1:16" ht="23.25" x14ac:dyDescent="0.35">
      <c r="A31" s="13"/>
      <c r="B31" s="13"/>
      <c r="C31" s="13"/>
      <c r="D31" s="13"/>
      <c r="E31" s="13" t="s">
        <v>347</v>
      </c>
      <c r="F31" s="13"/>
      <c r="G31" s="16">
        <v>629</v>
      </c>
      <c r="H31" s="16">
        <v>0</v>
      </c>
      <c r="I31" s="16">
        <v>0</v>
      </c>
      <c r="J31" s="16">
        <v>473.72</v>
      </c>
      <c r="K31" s="16">
        <v>-3005.61</v>
      </c>
      <c r="L31" s="16">
        <v>-380.4</v>
      </c>
      <c r="M31" s="16">
        <f>ROUND(G31+H31+I31+J31+K31+L31,5)</f>
        <v>-2283.29</v>
      </c>
      <c r="N31" s="16">
        <v>13330.17</v>
      </c>
      <c r="O31" s="16">
        <f>ROUND((M31-N31),5)</f>
        <v>-15613.46</v>
      </c>
      <c r="P31" s="17">
        <f>ROUND(IF(N31=0, IF(M31=0, 0, 1), M31/N31),5)</f>
        <v>-0.17129</v>
      </c>
    </row>
    <row r="32" spans="1:16" ht="23.25" x14ac:dyDescent="0.35">
      <c r="A32" s="13"/>
      <c r="B32" s="13"/>
      <c r="C32" s="13"/>
      <c r="D32" s="13"/>
      <c r="E32" s="13" t="s">
        <v>188</v>
      </c>
      <c r="F32" s="13"/>
      <c r="G32" s="16">
        <v>13993.18</v>
      </c>
      <c r="H32" s="16">
        <v>72646.929999999993</v>
      </c>
      <c r="I32" s="16">
        <v>2065.7600000000002</v>
      </c>
      <c r="J32" s="16">
        <v>291.88</v>
      </c>
      <c r="K32" s="16">
        <v>69295.399999999994</v>
      </c>
      <c r="L32" s="16">
        <v>16354.51</v>
      </c>
      <c r="M32" s="16">
        <f>ROUND(G32+H32+I32+J32+K32+L32,5)</f>
        <v>174647.66</v>
      </c>
      <c r="N32" s="16">
        <v>170040.69</v>
      </c>
      <c r="O32" s="16">
        <f>ROUND((M32-N32),5)</f>
        <v>4606.97</v>
      </c>
      <c r="P32" s="17">
        <f>ROUND(IF(N32=0, IF(M32=0, 0, 1), M32/N32),5)</f>
        <v>1.0270900000000001</v>
      </c>
    </row>
    <row r="33" spans="1:16" ht="23.25" x14ac:dyDescent="0.35">
      <c r="A33" s="13"/>
      <c r="B33" s="13"/>
      <c r="C33" s="13"/>
      <c r="D33" s="13"/>
      <c r="E33" s="13" t="s">
        <v>187</v>
      </c>
      <c r="F33" s="13"/>
      <c r="G33" s="16">
        <v>2169.37</v>
      </c>
      <c r="H33" s="16">
        <v>21984.57</v>
      </c>
      <c r="I33" s="16">
        <v>33540.93</v>
      </c>
      <c r="J33" s="16">
        <v>32981.67</v>
      </c>
      <c r="K33" s="16">
        <v>6568.87</v>
      </c>
      <c r="L33" s="16">
        <v>19395.36</v>
      </c>
      <c r="M33" s="16">
        <f>ROUND(G33+H33+I33+J33+K33+L33,5)</f>
        <v>116640.77</v>
      </c>
      <c r="N33" s="16">
        <v>62312.77</v>
      </c>
      <c r="O33" s="16">
        <f>ROUND((M33-N33),5)</f>
        <v>54328</v>
      </c>
      <c r="P33" s="17">
        <f>ROUND(IF(N33=0, IF(M33=0, 0, 1), M33/N33),5)</f>
        <v>1.8718600000000001</v>
      </c>
    </row>
    <row r="34" spans="1:16" ht="23.25" x14ac:dyDescent="0.35">
      <c r="A34" s="13"/>
      <c r="B34" s="13"/>
      <c r="C34" s="13"/>
      <c r="D34" s="13"/>
      <c r="E34" s="13" t="s">
        <v>173</v>
      </c>
      <c r="F34" s="13"/>
      <c r="G34" s="16">
        <v>278.75</v>
      </c>
      <c r="H34" s="16">
        <v>0</v>
      </c>
      <c r="I34" s="16">
        <v>328.33</v>
      </c>
      <c r="J34" s="16">
        <v>243.05</v>
      </c>
      <c r="K34" s="16">
        <v>503.59</v>
      </c>
      <c r="L34" s="16">
        <v>5884.32</v>
      </c>
      <c r="M34" s="16">
        <f>ROUND(G34+H34+I34+J34+K34+L34,5)</f>
        <v>7238.04</v>
      </c>
      <c r="N34" s="16">
        <v>1000</v>
      </c>
      <c r="O34" s="16">
        <f>ROUND((M34-N34),5)</f>
        <v>6238.04</v>
      </c>
      <c r="P34" s="17">
        <f>ROUND(IF(N34=0, IF(M34=0, 0, 1), M34/N34),5)</f>
        <v>7.2380399999999998</v>
      </c>
    </row>
    <row r="35" spans="1:16" ht="23.25" x14ac:dyDescent="0.35">
      <c r="A35" s="13"/>
      <c r="B35" s="13"/>
      <c r="C35" s="13"/>
      <c r="D35" s="13"/>
      <c r="E35" s="13" t="s">
        <v>213</v>
      </c>
      <c r="F35" s="13"/>
      <c r="G35" s="16">
        <v>750</v>
      </c>
      <c r="H35" s="16">
        <v>2535</v>
      </c>
      <c r="I35" s="16">
        <v>1450</v>
      </c>
      <c r="J35" s="16">
        <v>700</v>
      </c>
      <c r="K35" s="16">
        <v>250</v>
      </c>
      <c r="L35" s="16">
        <v>1400</v>
      </c>
      <c r="M35" s="16">
        <f>ROUND(G35+H35+I35+J35+K35+L35,5)</f>
        <v>7085</v>
      </c>
      <c r="N35" s="16">
        <v>10000</v>
      </c>
      <c r="O35" s="16">
        <f>ROUND((M35-N35),5)</f>
        <v>-2915</v>
      </c>
      <c r="P35" s="17">
        <f>ROUND(IF(N35=0, IF(M35=0, 0, 1), M35/N35),5)</f>
        <v>0.70850000000000002</v>
      </c>
    </row>
    <row r="36" spans="1:16" ht="23.25" x14ac:dyDescent="0.35">
      <c r="A36" s="13"/>
      <c r="B36" s="13"/>
      <c r="C36" s="13"/>
      <c r="D36" s="13"/>
      <c r="E36" s="13" t="s">
        <v>348</v>
      </c>
      <c r="F36" s="13"/>
      <c r="G36" s="16">
        <v>0</v>
      </c>
      <c r="H36" s="16">
        <v>0</v>
      </c>
      <c r="I36" s="16">
        <v>0</v>
      </c>
      <c r="J36" s="16">
        <v>35.369999999999997</v>
      </c>
      <c r="K36" s="16">
        <v>123.44</v>
      </c>
      <c r="L36" s="16">
        <v>26.99</v>
      </c>
      <c r="M36" s="16">
        <f>ROUND(G36+H36+I36+J36+K36+L36,5)</f>
        <v>185.8</v>
      </c>
      <c r="N36" s="16">
        <v>1200</v>
      </c>
      <c r="O36" s="16">
        <f>ROUND((M36-N36),5)</f>
        <v>-1014.2</v>
      </c>
      <c r="P36" s="17">
        <f>ROUND(IF(N36=0, IF(M36=0, 0, 1), M36/N36),5)</f>
        <v>0.15483</v>
      </c>
    </row>
    <row r="37" spans="1:16" ht="23.25" x14ac:dyDescent="0.35">
      <c r="A37" s="13"/>
      <c r="B37" s="13"/>
      <c r="C37" s="13"/>
      <c r="D37" s="13"/>
      <c r="E37" s="13" t="s">
        <v>349</v>
      </c>
      <c r="F37" s="13"/>
      <c r="G37" s="16">
        <v>0</v>
      </c>
      <c r="H37" s="16">
        <v>0</v>
      </c>
      <c r="I37" s="16">
        <v>0</v>
      </c>
      <c r="J37" s="16">
        <v>0</v>
      </c>
      <c r="K37" s="16">
        <v>74.239999999999995</v>
      </c>
      <c r="L37" s="16">
        <v>19.89</v>
      </c>
      <c r="M37" s="16">
        <f>ROUND(G37+H37+I37+J37+K37+L37,5)</f>
        <v>94.13</v>
      </c>
      <c r="N37" s="16">
        <v>300</v>
      </c>
      <c r="O37" s="16">
        <f>ROUND((M37-N37),5)</f>
        <v>-205.87</v>
      </c>
      <c r="P37" s="17">
        <f>ROUND(IF(N37=0, IF(M37=0, 0, 1), M37/N37),5)</f>
        <v>0.31376999999999999</v>
      </c>
    </row>
    <row r="38" spans="1:16" ht="23.25" x14ac:dyDescent="0.35">
      <c r="A38" s="13"/>
      <c r="B38" s="13"/>
      <c r="C38" s="13"/>
      <c r="D38" s="13"/>
      <c r="E38" s="13" t="s">
        <v>350</v>
      </c>
      <c r="F38" s="13"/>
      <c r="G38" s="16">
        <v>0</v>
      </c>
      <c r="H38" s="16">
        <v>0</v>
      </c>
      <c r="I38" s="16">
        <v>0</v>
      </c>
      <c r="J38" s="16">
        <v>0</v>
      </c>
      <c r="K38" s="16">
        <v>9.74</v>
      </c>
      <c r="L38" s="16">
        <v>0</v>
      </c>
      <c r="M38" s="16">
        <f>ROUND(G38+H38+I38+J38+K38+L38,5)</f>
        <v>9.74</v>
      </c>
      <c r="N38" s="16"/>
      <c r="O38" s="16"/>
      <c r="P38" s="17"/>
    </row>
    <row r="39" spans="1:16" ht="23.25" x14ac:dyDescent="0.35">
      <c r="A39" s="13"/>
      <c r="B39" s="13"/>
      <c r="C39" s="13"/>
      <c r="D39" s="13"/>
      <c r="E39" s="13" t="s">
        <v>351</v>
      </c>
      <c r="F39" s="13"/>
      <c r="G39" s="16"/>
      <c r="H39" s="16"/>
      <c r="I39" s="16"/>
      <c r="J39" s="16"/>
      <c r="K39" s="16"/>
      <c r="L39" s="16"/>
      <c r="M39" s="16"/>
      <c r="N39" s="16"/>
      <c r="O39" s="16"/>
      <c r="P39" s="17"/>
    </row>
    <row r="40" spans="1:16" ht="23.25" x14ac:dyDescent="0.35">
      <c r="A40" s="13"/>
      <c r="B40" s="13"/>
      <c r="C40" s="13"/>
      <c r="D40" s="13"/>
      <c r="E40" s="13"/>
      <c r="F40" s="13" t="s">
        <v>352</v>
      </c>
      <c r="G40" s="16">
        <v>0</v>
      </c>
      <c r="H40" s="16">
        <v>0</v>
      </c>
      <c r="I40" s="16">
        <v>50</v>
      </c>
      <c r="J40" s="16">
        <v>0</v>
      </c>
      <c r="K40" s="16">
        <v>575</v>
      </c>
      <c r="L40" s="16">
        <v>0</v>
      </c>
      <c r="M40" s="16">
        <f>ROUND(G40+H40+I40+J40+K40+L40,5)</f>
        <v>625</v>
      </c>
      <c r="N40" s="16">
        <v>2300</v>
      </c>
      <c r="O40" s="16">
        <f>ROUND((M40-N40),5)</f>
        <v>-1675</v>
      </c>
      <c r="P40" s="17">
        <f>ROUND(IF(N40=0, IF(M40=0, 0, 1), M40/N40),5)</f>
        <v>0.27173999999999998</v>
      </c>
    </row>
    <row r="41" spans="1:16" thickBot="1" x14ac:dyDescent="0.4">
      <c r="A41" s="13"/>
      <c r="B41" s="13"/>
      <c r="C41" s="13"/>
      <c r="D41" s="13"/>
      <c r="E41" s="13"/>
      <c r="F41" s="13" t="s">
        <v>353</v>
      </c>
      <c r="G41" s="18">
        <v>2304</v>
      </c>
      <c r="H41" s="18">
        <v>0</v>
      </c>
      <c r="I41" s="18">
        <v>0</v>
      </c>
      <c r="J41" s="18">
        <v>425</v>
      </c>
      <c r="K41" s="18">
        <v>0</v>
      </c>
      <c r="L41" s="18">
        <v>0</v>
      </c>
      <c r="M41" s="18">
        <f>ROUND(G41+H41+I41+J41+K41+L41,5)</f>
        <v>2729</v>
      </c>
      <c r="N41" s="18">
        <v>3500</v>
      </c>
      <c r="O41" s="18">
        <f>ROUND((M41-N41),5)</f>
        <v>-771</v>
      </c>
      <c r="P41" s="19">
        <f>ROUND(IF(N41=0, IF(M41=0, 0, 1), M41/N41),5)</f>
        <v>0.77971000000000001</v>
      </c>
    </row>
    <row r="42" spans="1:16" ht="23.25" x14ac:dyDescent="0.35">
      <c r="A42" s="13"/>
      <c r="B42" s="13"/>
      <c r="C42" s="13"/>
      <c r="D42" s="13"/>
      <c r="E42" s="13" t="s">
        <v>354</v>
      </c>
      <c r="F42" s="13"/>
      <c r="G42" s="16">
        <f>ROUND(SUM(G39:G41),5)</f>
        <v>2304</v>
      </c>
      <c r="H42" s="16">
        <f>ROUND(SUM(H39:H41),5)</f>
        <v>0</v>
      </c>
      <c r="I42" s="16">
        <f>ROUND(SUM(I39:I41),5)</f>
        <v>50</v>
      </c>
      <c r="J42" s="16">
        <f>ROUND(SUM(J39:J41),5)</f>
        <v>425</v>
      </c>
      <c r="K42" s="16">
        <f>ROUND(SUM(K39:K41),5)</f>
        <v>575</v>
      </c>
      <c r="L42" s="16">
        <f>ROUND(SUM(L39:L41),5)</f>
        <v>0</v>
      </c>
      <c r="M42" s="16">
        <f>ROUND(G42+H42+I42+J42+K42+L42,5)</f>
        <v>3354</v>
      </c>
      <c r="N42" s="16">
        <f>ROUND(SUM(N39:N41),5)</f>
        <v>5800</v>
      </c>
      <c r="O42" s="16">
        <f>ROUND((M42-N42),5)</f>
        <v>-2446</v>
      </c>
      <c r="P42" s="17">
        <f>ROUND(IF(N42=0, IF(M42=0, 0, 1), M42/N42),5)</f>
        <v>0.57828000000000002</v>
      </c>
    </row>
    <row r="43" spans="1:16" ht="23.25" x14ac:dyDescent="0.35">
      <c r="A43" s="13"/>
      <c r="B43" s="13"/>
      <c r="C43" s="13"/>
      <c r="D43" s="13"/>
      <c r="E43" s="13" t="s">
        <v>355</v>
      </c>
      <c r="F43" s="13"/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f>ROUND(G43+H43+I43+J43+K43+L43,5)</f>
        <v>0</v>
      </c>
      <c r="N43" s="16">
        <v>720</v>
      </c>
      <c r="O43" s="16">
        <f>ROUND((M43-N43),5)</f>
        <v>-720</v>
      </c>
      <c r="P43" s="17">
        <f>ROUND(IF(N43=0, IF(M43=0, 0, 1), M43/N43),5)</f>
        <v>0</v>
      </c>
    </row>
    <row r="44" spans="1:16" ht="23.25" x14ac:dyDescent="0.35">
      <c r="A44" s="13"/>
      <c r="B44" s="13"/>
      <c r="C44" s="13"/>
      <c r="D44" s="13"/>
      <c r="E44" s="13" t="s">
        <v>356</v>
      </c>
      <c r="F44" s="13"/>
      <c r="G44" s="16">
        <v>0</v>
      </c>
      <c r="H44" s="16">
        <v>260</v>
      </c>
      <c r="I44" s="16">
        <v>506.25</v>
      </c>
      <c r="J44" s="16">
        <v>0</v>
      </c>
      <c r="K44" s="16">
        <v>0</v>
      </c>
      <c r="L44" s="16">
        <v>575</v>
      </c>
      <c r="M44" s="16">
        <f>ROUND(G44+H44+I44+J44+K44+L44,5)</f>
        <v>1341.25</v>
      </c>
      <c r="N44" s="16"/>
      <c r="O44" s="16"/>
      <c r="P44" s="17"/>
    </row>
    <row r="45" spans="1:16" ht="23.25" x14ac:dyDescent="0.35">
      <c r="A45" s="13"/>
      <c r="B45" s="13"/>
      <c r="C45" s="13"/>
      <c r="D45" s="13"/>
      <c r="E45" s="13" t="s">
        <v>357</v>
      </c>
      <c r="F45" s="13"/>
      <c r="G45" s="16">
        <v>0</v>
      </c>
      <c r="H45" s="16">
        <v>0</v>
      </c>
      <c r="I45" s="16">
        <v>160.88</v>
      </c>
      <c r="J45" s="16">
        <v>50.35</v>
      </c>
      <c r="K45" s="16">
        <v>0</v>
      </c>
      <c r="L45" s="16">
        <v>0</v>
      </c>
      <c r="M45" s="16">
        <f>ROUND(G45+H45+I45+J45+K45+L45,5)</f>
        <v>211.23</v>
      </c>
      <c r="N45" s="16"/>
      <c r="O45" s="16"/>
      <c r="P45" s="17"/>
    </row>
    <row r="46" spans="1:16" ht="23.25" x14ac:dyDescent="0.35">
      <c r="A46" s="13"/>
      <c r="B46" s="13"/>
      <c r="C46" s="13"/>
      <c r="D46" s="13"/>
      <c r="E46" s="13" t="s">
        <v>358</v>
      </c>
      <c r="F46" s="13"/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51.98</v>
      </c>
      <c r="M46" s="16">
        <f>ROUND(G46+H46+I46+J46+K46+L46,5)</f>
        <v>51.98</v>
      </c>
      <c r="N46" s="16"/>
      <c r="O46" s="16"/>
      <c r="P46" s="17"/>
    </row>
    <row r="47" spans="1:16" ht="23.25" x14ac:dyDescent="0.35">
      <c r="A47" s="13"/>
      <c r="B47" s="13"/>
      <c r="C47" s="13"/>
      <c r="D47" s="13"/>
      <c r="E47" s="13" t="s">
        <v>359</v>
      </c>
      <c r="F47" s="13"/>
      <c r="G47" s="16">
        <v>0</v>
      </c>
      <c r="H47" s="16">
        <v>0</v>
      </c>
      <c r="I47" s="16">
        <v>1498.69</v>
      </c>
      <c r="J47" s="16">
        <v>0</v>
      </c>
      <c r="K47" s="16">
        <v>0</v>
      </c>
      <c r="L47" s="16">
        <v>1850</v>
      </c>
      <c r="M47" s="16">
        <f>ROUND(G47+H47+I47+J47+K47+L47,5)</f>
        <v>3348.69</v>
      </c>
      <c r="N47" s="16">
        <v>3000</v>
      </c>
      <c r="O47" s="16">
        <f>ROUND((M47-N47),5)</f>
        <v>348.69</v>
      </c>
      <c r="P47" s="17">
        <f>ROUND(IF(N47=0, IF(M47=0, 0, 1), M47/N47),5)</f>
        <v>1.1162300000000001</v>
      </c>
    </row>
    <row r="48" spans="1:16" ht="23.25" x14ac:dyDescent="0.35">
      <c r="A48" s="13"/>
      <c r="B48" s="13"/>
      <c r="C48" s="13"/>
      <c r="D48" s="13"/>
      <c r="E48" s="13" t="s">
        <v>176</v>
      </c>
      <c r="F48" s="13"/>
      <c r="G48" s="16">
        <v>0</v>
      </c>
      <c r="H48" s="16">
        <v>0</v>
      </c>
      <c r="I48" s="16">
        <v>0</v>
      </c>
      <c r="J48" s="16">
        <v>269.97000000000003</v>
      </c>
      <c r="K48" s="16">
        <v>-55.49</v>
      </c>
      <c r="L48" s="16">
        <v>582.34</v>
      </c>
      <c r="M48" s="16">
        <f>ROUND(G48+H48+I48+J48+K48+L48,5)</f>
        <v>796.82</v>
      </c>
      <c r="N48" s="16">
        <v>1000</v>
      </c>
      <c r="O48" s="16">
        <f>ROUND((M48-N48),5)</f>
        <v>-203.18</v>
      </c>
      <c r="P48" s="17">
        <f>ROUND(IF(N48=0, IF(M48=0, 0, 1), M48/N48),5)</f>
        <v>0.79681999999999997</v>
      </c>
    </row>
    <row r="49" spans="1:16" ht="23.25" x14ac:dyDescent="0.35">
      <c r="A49" s="13"/>
      <c r="B49" s="13"/>
      <c r="C49" s="13"/>
      <c r="D49" s="13"/>
      <c r="E49" s="13" t="s">
        <v>228</v>
      </c>
      <c r="F49" s="13"/>
      <c r="G49" s="16">
        <v>37093.67</v>
      </c>
      <c r="H49" s="16">
        <v>36493.25</v>
      </c>
      <c r="I49" s="16">
        <v>52229.99</v>
      </c>
      <c r="J49" s="16">
        <v>36423.54</v>
      </c>
      <c r="K49" s="16">
        <v>-15136.32</v>
      </c>
      <c r="L49" s="16">
        <v>16050.29</v>
      </c>
      <c r="M49" s="16">
        <f>ROUND(G49+H49+I49+J49+K49+L49,5)</f>
        <v>163154.42000000001</v>
      </c>
      <c r="N49" s="16">
        <v>175070.13</v>
      </c>
      <c r="O49" s="16">
        <f>ROUND((M49-N49),5)</f>
        <v>-11915.71</v>
      </c>
      <c r="P49" s="17">
        <f>ROUND(IF(N49=0, IF(M49=0, 0, 1), M49/N49),5)</f>
        <v>0.93193999999999999</v>
      </c>
    </row>
    <row r="50" spans="1:16" ht="23.25" x14ac:dyDescent="0.35">
      <c r="A50" s="13"/>
      <c r="B50" s="13"/>
      <c r="C50" s="13"/>
      <c r="D50" s="13"/>
      <c r="E50" s="13" t="s">
        <v>193</v>
      </c>
      <c r="F50" s="13"/>
      <c r="G50" s="16">
        <v>0</v>
      </c>
      <c r="H50" s="16">
        <v>0</v>
      </c>
      <c r="I50" s="16">
        <v>0</v>
      </c>
      <c r="J50" s="16">
        <v>1945.2</v>
      </c>
      <c r="K50" s="16">
        <v>2007.6</v>
      </c>
      <c r="L50" s="16">
        <v>0</v>
      </c>
      <c r="M50" s="16">
        <f>ROUND(G50+H50+I50+J50+K50+L50,5)</f>
        <v>3952.8</v>
      </c>
      <c r="N50" s="16">
        <v>687.29</v>
      </c>
      <c r="O50" s="16">
        <f>ROUND((M50-N50),5)</f>
        <v>3265.51</v>
      </c>
      <c r="P50" s="17">
        <f>ROUND(IF(N50=0, IF(M50=0, 0, 1), M50/N50),5)</f>
        <v>5.7512800000000004</v>
      </c>
    </row>
    <row r="51" spans="1:16" ht="23.25" x14ac:dyDescent="0.35">
      <c r="A51" s="13"/>
      <c r="B51" s="13"/>
      <c r="C51" s="13"/>
      <c r="D51" s="13"/>
      <c r="E51" s="13" t="s">
        <v>360</v>
      </c>
      <c r="F51" s="13"/>
      <c r="G51" s="16">
        <v>2762.69</v>
      </c>
      <c r="H51" s="16">
        <v>1602.06</v>
      </c>
      <c r="I51" s="16">
        <v>1756.86</v>
      </c>
      <c r="J51" s="16">
        <v>0</v>
      </c>
      <c r="K51" s="16">
        <v>2566.41</v>
      </c>
      <c r="L51" s="16">
        <v>83.98</v>
      </c>
      <c r="M51" s="16">
        <f>ROUND(G51+H51+I51+J51+K51+L51,5)</f>
        <v>8772</v>
      </c>
      <c r="N51" s="16">
        <v>5600</v>
      </c>
      <c r="O51" s="16">
        <f>ROUND((M51-N51),5)</f>
        <v>3172</v>
      </c>
      <c r="P51" s="17">
        <f>ROUND(IF(N51=0, IF(M51=0, 0, 1), M51/N51),5)</f>
        <v>1.56643</v>
      </c>
    </row>
    <row r="52" spans="1:16" ht="23.25" x14ac:dyDescent="0.35">
      <c r="A52" s="13"/>
      <c r="B52" s="13"/>
      <c r="C52" s="13"/>
      <c r="D52" s="13"/>
      <c r="E52" s="13" t="s">
        <v>202</v>
      </c>
      <c r="F52" s="13"/>
      <c r="G52" s="16">
        <v>110.67</v>
      </c>
      <c r="H52" s="16">
        <v>3</v>
      </c>
      <c r="I52" s="16">
        <v>100</v>
      </c>
      <c r="J52" s="16">
        <v>27.65</v>
      </c>
      <c r="K52" s="16">
        <v>106.14</v>
      </c>
      <c r="L52" s="16">
        <v>364.19</v>
      </c>
      <c r="M52" s="16">
        <f>ROUND(G52+H52+I52+J52+K52+L52,5)</f>
        <v>711.65</v>
      </c>
      <c r="N52" s="16">
        <v>500</v>
      </c>
      <c r="O52" s="16">
        <f>ROUND((M52-N52),5)</f>
        <v>211.65</v>
      </c>
      <c r="P52" s="17">
        <f>ROUND(IF(N52=0, IF(M52=0, 0, 1), M52/N52),5)</f>
        <v>1.4233</v>
      </c>
    </row>
    <row r="53" spans="1:16" ht="23.25" x14ac:dyDescent="0.35">
      <c r="A53" s="13"/>
      <c r="B53" s="13"/>
      <c r="C53" s="13"/>
      <c r="D53" s="13"/>
      <c r="E53" s="13" t="s">
        <v>361</v>
      </c>
      <c r="F53" s="13"/>
      <c r="G53" s="16">
        <v>286.75</v>
      </c>
      <c r="H53" s="16">
        <v>162.22999999999999</v>
      </c>
      <c r="I53" s="16">
        <v>141.51</v>
      </c>
      <c r="J53" s="16">
        <v>196.6</v>
      </c>
      <c r="K53" s="16">
        <v>0</v>
      </c>
      <c r="L53" s="16">
        <v>0</v>
      </c>
      <c r="M53" s="16">
        <f>ROUND(G53+H53+I53+J53+K53+L53,5)</f>
        <v>787.09</v>
      </c>
      <c r="N53" s="16">
        <v>3000</v>
      </c>
      <c r="O53" s="16">
        <f>ROUND((M53-N53),5)</f>
        <v>-2212.91</v>
      </c>
      <c r="P53" s="17">
        <f>ROUND(IF(N53=0, IF(M53=0, 0, 1), M53/N53),5)</f>
        <v>0.26235999999999998</v>
      </c>
    </row>
    <row r="54" spans="1:16" ht="23.25" x14ac:dyDescent="0.35">
      <c r="A54" s="13"/>
      <c r="B54" s="13"/>
      <c r="C54" s="13"/>
      <c r="D54" s="13"/>
      <c r="E54" s="13" t="s">
        <v>186</v>
      </c>
      <c r="F54" s="13"/>
      <c r="G54" s="16">
        <v>3463</v>
      </c>
      <c r="H54" s="16">
        <v>159</v>
      </c>
      <c r="I54" s="16">
        <v>9914.84</v>
      </c>
      <c r="J54" s="16">
        <v>359.23</v>
      </c>
      <c r="K54" s="16">
        <v>0</v>
      </c>
      <c r="L54" s="16">
        <v>586.96</v>
      </c>
      <c r="M54" s="16">
        <f>ROUND(G54+H54+I54+J54+K54+L54,5)</f>
        <v>14483.03</v>
      </c>
      <c r="N54" s="16">
        <v>50000</v>
      </c>
      <c r="O54" s="16">
        <f>ROUND((M54-N54),5)</f>
        <v>-35516.97</v>
      </c>
      <c r="P54" s="17">
        <f>ROUND(IF(N54=0, IF(M54=0, 0, 1), M54/N54),5)</f>
        <v>0.28965999999999997</v>
      </c>
    </row>
    <row r="55" spans="1:16" ht="23.25" x14ac:dyDescent="0.35">
      <c r="A55" s="13"/>
      <c r="B55" s="13"/>
      <c r="C55" s="13"/>
      <c r="D55" s="13"/>
      <c r="E55" s="13" t="s">
        <v>362</v>
      </c>
      <c r="F55" s="13"/>
      <c r="G55" s="16">
        <v>130.26</v>
      </c>
      <c r="H55" s="16">
        <v>0</v>
      </c>
      <c r="I55" s="16">
        <v>0</v>
      </c>
      <c r="J55" s="16">
        <v>260.02999999999997</v>
      </c>
      <c r="K55" s="16">
        <v>263.37</v>
      </c>
      <c r="L55" s="16">
        <v>0</v>
      </c>
      <c r="M55" s="16">
        <f>ROUND(G55+H55+I55+J55+K55+L55,5)</f>
        <v>653.66</v>
      </c>
      <c r="N55" s="16">
        <v>1500</v>
      </c>
      <c r="O55" s="16">
        <f>ROUND((M55-N55),5)</f>
        <v>-846.34</v>
      </c>
      <c r="P55" s="17">
        <f>ROUND(IF(N55=0, IF(M55=0, 0, 1), M55/N55),5)</f>
        <v>0.43576999999999999</v>
      </c>
    </row>
    <row r="56" spans="1:16" ht="23.25" x14ac:dyDescent="0.35">
      <c r="A56" s="13"/>
      <c r="B56" s="13"/>
      <c r="C56" s="13"/>
      <c r="D56" s="13"/>
      <c r="E56" s="13" t="s">
        <v>207</v>
      </c>
      <c r="F56" s="13"/>
      <c r="G56" s="16">
        <v>900</v>
      </c>
      <c r="H56" s="16">
        <v>600</v>
      </c>
      <c r="I56" s="16">
        <v>600</v>
      </c>
      <c r="J56" s="16">
        <v>300</v>
      </c>
      <c r="K56" s="16">
        <v>600</v>
      </c>
      <c r="L56" s="16">
        <v>900</v>
      </c>
      <c r="M56" s="16">
        <f>ROUND(G56+H56+I56+J56+K56+L56,5)</f>
        <v>3900</v>
      </c>
      <c r="N56" s="16">
        <v>8034</v>
      </c>
      <c r="O56" s="16">
        <f>ROUND((M56-N56),5)</f>
        <v>-4134</v>
      </c>
      <c r="P56" s="17">
        <f>ROUND(IF(N56=0, IF(M56=0, 0, 1), M56/N56),5)</f>
        <v>0.48543999999999998</v>
      </c>
    </row>
    <row r="57" spans="1:16" ht="23.25" x14ac:dyDescent="0.35">
      <c r="A57" s="13"/>
      <c r="B57" s="13"/>
      <c r="C57" s="13"/>
      <c r="D57" s="13"/>
      <c r="E57" s="13" t="s">
        <v>363</v>
      </c>
      <c r="F57" s="13"/>
      <c r="G57" s="16">
        <v>1271.3599999999999</v>
      </c>
      <c r="H57" s="16">
        <v>664.48</v>
      </c>
      <c r="I57" s="16">
        <v>0</v>
      </c>
      <c r="J57" s="16">
        <v>0</v>
      </c>
      <c r="K57" s="16">
        <v>0</v>
      </c>
      <c r="L57" s="16">
        <v>0</v>
      </c>
      <c r="M57" s="16">
        <f>ROUND(G57+H57+I57+J57+K57+L57,5)</f>
        <v>1935.84</v>
      </c>
      <c r="N57" s="16">
        <v>5000</v>
      </c>
      <c r="O57" s="16">
        <f>ROUND((M57-N57),5)</f>
        <v>-3064.16</v>
      </c>
      <c r="P57" s="17">
        <f>ROUND(IF(N57=0, IF(M57=0, 0, 1), M57/N57),5)</f>
        <v>0.38717000000000001</v>
      </c>
    </row>
    <row r="58" spans="1:16" ht="23.25" x14ac:dyDescent="0.35">
      <c r="A58" s="13"/>
      <c r="B58" s="13"/>
      <c r="C58" s="13"/>
      <c r="D58" s="13"/>
      <c r="E58" s="13" t="s">
        <v>178</v>
      </c>
      <c r="F58" s="13"/>
      <c r="G58" s="16">
        <v>972.26</v>
      </c>
      <c r="H58" s="16">
        <v>0</v>
      </c>
      <c r="I58" s="16">
        <v>909.74</v>
      </c>
      <c r="J58" s="16">
        <v>1039.8800000000001</v>
      </c>
      <c r="K58" s="16">
        <v>500.08</v>
      </c>
      <c r="L58" s="16">
        <v>2019</v>
      </c>
      <c r="M58" s="16">
        <f>ROUND(G58+H58+I58+J58+K58+L58,5)</f>
        <v>5440.96</v>
      </c>
      <c r="N58" s="16">
        <v>8500</v>
      </c>
      <c r="O58" s="16">
        <f>ROUND((M58-N58),5)</f>
        <v>-3059.04</v>
      </c>
      <c r="P58" s="17">
        <f>ROUND(IF(N58=0, IF(M58=0, 0, 1), M58/N58),5)</f>
        <v>0.64010999999999996</v>
      </c>
    </row>
    <row r="59" spans="1:16" ht="23.25" x14ac:dyDescent="0.35">
      <c r="A59" s="13"/>
      <c r="B59" s="13"/>
      <c r="C59" s="13"/>
      <c r="D59" s="13"/>
      <c r="E59" s="13" t="s">
        <v>219</v>
      </c>
      <c r="F59" s="13"/>
      <c r="G59" s="16">
        <v>2853</v>
      </c>
      <c r="H59" s="16">
        <v>0</v>
      </c>
      <c r="I59" s="16">
        <v>0</v>
      </c>
      <c r="J59" s="16">
        <v>13899.7</v>
      </c>
      <c r="K59" s="16">
        <v>0</v>
      </c>
      <c r="L59" s="16">
        <v>780.12</v>
      </c>
      <c r="M59" s="16">
        <f>ROUND(G59+H59+I59+J59+K59+L59,5)</f>
        <v>17532.82</v>
      </c>
      <c r="N59" s="16">
        <v>750</v>
      </c>
      <c r="O59" s="16">
        <f>ROUND((M59-N59),5)</f>
        <v>16782.82</v>
      </c>
      <c r="P59" s="17">
        <f>ROUND(IF(N59=0, IF(M59=0, 0, 1), M59/N59),5)</f>
        <v>23.377089999999999</v>
      </c>
    </row>
    <row r="60" spans="1:16" ht="23.25" x14ac:dyDescent="0.35">
      <c r="A60" s="13"/>
      <c r="B60" s="13"/>
      <c r="C60" s="13"/>
      <c r="D60" s="13"/>
      <c r="E60" s="13" t="s">
        <v>364</v>
      </c>
      <c r="F60" s="13"/>
      <c r="G60" s="16">
        <v>0</v>
      </c>
      <c r="H60" s="16">
        <v>0</v>
      </c>
      <c r="I60" s="16">
        <v>0</v>
      </c>
      <c r="J60" s="16">
        <v>0</v>
      </c>
      <c r="K60" s="16">
        <v>2500</v>
      </c>
      <c r="L60" s="16">
        <v>0</v>
      </c>
      <c r="M60" s="16">
        <f>ROUND(G60+H60+I60+J60+K60+L60,5)</f>
        <v>2500</v>
      </c>
      <c r="N60" s="16">
        <v>6000</v>
      </c>
      <c r="O60" s="16">
        <f>ROUND((M60-N60),5)</f>
        <v>-3500</v>
      </c>
      <c r="P60" s="17">
        <f>ROUND(IF(N60=0, IF(M60=0, 0, 1), M60/N60),5)</f>
        <v>0.41666999999999998</v>
      </c>
    </row>
    <row r="61" spans="1:16" ht="23.25" x14ac:dyDescent="0.35">
      <c r="A61" s="13"/>
      <c r="B61" s="13"/>
      <c r="C61" s="13"/>
      <c r="D61" s="13"/>
      <c r="E61" s="13" t="s">
        <v>365</v>
      </c>
      <c r="F61" s="13"/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f>ROUND(G61+H61+I61+J61+K61+L61,5)</f>
        <v>0</v>
      </c>
      <c r="N61" s="16">
        <v>500</v>
      </c>
      <c r="O61" s="16">
        <f>ROUND((M61-N61),5)</f>
        <v>-500</v>
      </c>
      <c r="P61" s="17">
        <f>ROUND(IF(N61=0, IF(M61=0, 0, 1), M61/N61),5)</f>
        <v>0</v>
      </c>
    </row>
    <row r="62" spans="1:16" ht="23.25" x14ac:dyDescent="0.35">
      <c r="A62" s="13"/>
      <c r="B62" s="13"/>
      <c r="C62" s="13"/>
      <c r="D62" s="13"/>
      <c r="E62" s="13" t="s">
        <v>199</v>
      </c>
      <c r="F62" s="13"/>
      <c r="G62" s="16">
        <v>0</v>
      </c>
      <c r="H62" s="16">
        <v>8000</v>
      </c>
      <c r="I62" s="16">
        <v>0</v>
      </c>
      <c r="J62" s="16">
        <v>0</v>
      </c>
      <c r="K62" s="16">
        <v>8450.5</v>
      </c>
      <c r="L62" s="16">
        <v>2021.72</v>
      </c>
      <c r="M62" s="16">
        <f>ROUND(G62+H62+I62+J62+K62+L62,5)</f>
        <v>18472.22</v>
      </c>
      <c r="N62" s="16"/>
      <c r="O62" s="16"/>
      <c r="P62" s="17"/>
    </row>
    <row r="63" spans="1:16" ht="23.25" x14ac:dyDescent="0.35">
      <c r="A63" s="13"/>
      <c r="B63" s="13"/>
      <c r="C63" s="13"/>
      <c r="D63" s="13"/>
      <c r="E63" s="13" t="s">
        <v>366</v>
      </c>
      <c r="F63" s="13"/>
      <c r="G63" s="16">
        <v>517.21</v>
      </c>
      <c r="H63" s="16">
        <v>283.22000000000003</v>
      </c>
      <c r="I63" s="16">
        <v>943.77</v>
      </c>
      <c r="J63" s="16">
        <v>820.19</v>
      </c>
      <c r="K63" s="16">
        <v>886.57</v>
      </c>
      <c r="L63" s="16">
        <v>0</v>
      </c>
      <c r="M63" s="16">
        <f>ROUND(G63+H63+I63+J63+K63+L63,5)</f>
        <v>3450.96</v>
      </c>
      <c r="N63" s="16">
        <v>3500</v>
      </c>
      <c r="O63" s="16">
        <f>ROUND((M63-N63),5)</f>
        <v>-49.04</v>
      </c>
      <c r="P63" s="17">
        <f>ROUND(IF(N63=0, IF(M63=0, 0, 1), M63/N63),5)</f>
        <v>0.98599000000000003</v>
      </c>
    </row>
    <row r="64" spans="1:16" ht="23.25" x14ac:dyDescent="0.35">
      <c r="A64" s="13"/>
      <c r="B64" s="13"/>
      <c r="C64" s="13"/>
      <c r="D64" s="13"/>
      <c r="E64" s="13" t="s">
        <v>201</v>
      </c>
      <c r="F64" s="13"/>
      <c r="G64" s="16">
        <v>1795</v>
      </c>
      <c r="H64" s="16">
        <v>475</v>
      </c>
      <c r="I64" s="16">
        <v>110</v>
      </c>
      <c r="J64" s="16">
        <v>1540.61</v>
      </c>
      <c r="K64" s="16">
        <v>129.29</v>
      </c>
      <c r="L64" s="16">
        <v>0</v>
      </c>
      <c r="M64" s="16">
        <f>ROUND(G64+H64+I64+J64+K64+L64,5)</f>
        <v>4049.9</v>
      </c>
      <c r="N64" s="16">
        <v>3000</v>
      </c>
      <c r="O64" s="16">
        <f>ROUND((M64-N64),5)</f>
        <v>1049.9000000000001</v>
      </c>
      <c r="P64" s="17">
        <f>ROUND(IF(N64=0, IF(M64=0, 0, 1), M64/N64),5)</f>
        <v>1.3499699999999999</v>
      </c>
    </row>
    <row r="65" spans="1:16" ht="23.25" x14ac:dyDescent="0.35">
      <c r="A65" s="13"/>
      <c r="B65" s="13"/>
      <c r="C65" s="13"/>
      <c r="D65" s="13"/>
      <c r="E65" s="13" t="s">
        <v>367</v>
      </c>
      <c r="F65" s="13"/>
      <c r="G65" s="16">
        <v>2700.01</v>
      </c>
      <c r="H65" s="16">
        <v>614.03</v>
      </c>
      <c r="I65" s="16">
        <v>2185.04</v>
      </c>
      <c r="J65" s="16">
        <v>1452.29</v>
      </c>
      <c r="K65" s="16">
        <v>200</v>
      </c>
      <c r="L65" s="16">
        <v>0</v>
      </c>
      <c r="M65" s="16">
        <f>ROUND(G65+H65+I65+J65+K65+L65,5)</f>
        <v>7151.37</v>
      </c>
      <c r="N65" s="16">
        <v>7500</v>
      </c>
      <c r="O65" s="16">
        <f>ROUND((M65-N65),5)</f>
        <v>-348.63</v>
      </c>
      <c r="P65" s="17">
        <f>ROUND(IF(N65=0, IF(M65=0, 0, 1), M65/N65),5)</f>
        <v>0.95352000000000003</v>
      </c>
    </row>
    <row r="66" spans="1:16" ht="23.25" x14ac:dyDescent="0.35">
      <c r="A66" s="13"/>
      <c r="B66" s="13"/>
      <c r="C66" s="13"/>
      <c r="D66" s="13"/>
      <c r="E66" s="13" t="s">
        <v>368</v>
      </c>
      <c r="F66" s="13"/>
      <c r="G66" s="16">
        <v>0</v>
      </c>
      <c r="H66" s="16">
        <v>0</v>
      </c>
      <c r="I66" s="16">
        <v>10500</v>
      </c>
      <c r="J66" s="16">
        <v>0</v>
      </c>
      <c r="K66" s="16">
        <v>0</v>
      </c>
      <c r="L66" s="16">
        <v>0</v>
      </c>
      <c r="M66" s="16">
        <f>ROUND(G66+H66+I66+J66+K66+L66,5)</f>
        <v>10500</v>
      </c>
      <c r="N66" s="16"/>
      <c r="O66" s="16"/>
      <c r="P66" s="17"/>
    </row>
    <row r="67" spans="1:16" ht="23.25" x14ac:dyDescent="0.35">
      <c r="A67" s="13"/>
      <c r="B67" s="13"/>
      <c r="C67" s="13"/>
      <c r="D67" s="13"/>
      <c r="E67" s="13" t="s">
        <v>211</v>
      </c>
      <c r="F67" s="13"/>
      <c r="G67" s="16">
        <v>0</v>
      </c>
      <c r="H67" s="16">
        <v>8000</v>
      </c>
      <c r="I67" s="16">
        <v>1000</v>
      </c>
      <c r="J67" s="16">
        <v>0</v>
      </c>
      <c r="K67" s="16">
        <v>2000</v>
      </c>
      <c r="L67" s="16">
        <v>2000</v>
      </c>
      <c r="M67" s="16">
        <f>ROUND(G67+H67+I67+J67+K67+L67,5)</f>
        <v>13000</v>
      </c>
      <c r="N67" s="16">
        <v>21500</v>
      </c>
      <c r="O67" s="16">
        <f>ROUND((M67-N67),5)</f>
        <v>-8500</v>
      </c>
      <c r="P67" s="17">
        <f>ROUND(IF(N67=0, IF(M67=0, 0, 1), M67/N67),5)</f>
        <v>0.60465000000000002</v>
      </c>
    </row>
    <row r="68" spans="1:16" ht="23.25" x14ac:dyDescent="0.35">
      <c r="A68" s="13"/>
      <c r="B68" s="13"/>
      <c r="C68" s="13"/>
      <c r="D68" s="13"/>
      <c r="E68" s="13" t="s">
        <v>209</v>
      </c>
      <c r="F68" s="13"/>
      <c r="G68" s="16">
        <v>0</v>
      </c>
      <c r="H68" s="16">
        <v>0</v>
      </c>
      <c r="I68" s="16">
        <v>27.38</v>
      </c>
      <c r="J68" s="16">
        <v>0</v>
      </c>
      <c r="K68" s="16">
        <v>122.83</v>
      </c>
      <c r="L68" s="16">
        <v>0</v>
      </c>
      <c r="M68" s="16">
        <f>ROUND(G68+H68+I68+J68+K68+L68,5)</f>
        <v>150.21</v>
      </c>
      <c r="N68" s="16">
        <v>3500</v>
      </c>
      <c r="O68" s="16">
        <f>ROUND((M68-N68),5)</f>
        <v>-3349.79</v>
      </c>
      <c r="P68" s="17">
        <f>ROUND(IF(N68=0, IF(M68=0, 0, 1), M68/N68),5)</f>
        <v>4.292E-2</v>
      </c>
    </row>
    <row r="69" spans="1:16" ht="23.25" x14ac:dyDescent="0.35">
      <c r="A69" s="13"/>
      <c r="B69" s="13"/>
      <c r="C69" s="13"/>
      <c r="D69" s="13"/>
      <c r="E69" s="13" t="s">
        <v>168</v>
      </c>
      <c r="F69" s="13"/>
      <c r="G69" s="16">
        <v>1006.23</v>
      </c>
      <c r="H69" s="16">
        <v>694.64</v>
      </c>
      <c r="I69" s="16">
        <v>2077.56</v>
      </c>
      <c r="J69" s="16">
        <v>1271.73</v>
      </c>
      <c r="K69" s="16">
        <v>564.29</v>
      </c>
      <c r="L69" s="16">
        <v>663.49</v>
      </c>
      <c r="M69" s="16">
        <f>ROUND(G69+H69+I69+J69+K69+L69,5)</f>
        <v>6277.94</v>
      </c>
      <c r="N69" s="16">
        <v>7000</v>
      </c>
      <c r="O69" s="16">
        <f>ROUND((M69-N69),5)</f>
        <v>-722.06</v>
      </c>
      <c r="P69" s="17">
        <f>ROUND(IF(N69=0, IF(M69=0, 0, 1), M69/N69),5)</f>
        <v>0.89685000000000004</v>
      </c>
    </row>
    <row r="70" spans="1:16" ht="23.25" x14ac:dyDescent="0.35">
      <c r="A70" s="13"/>
      <c r="B70" s="13"/>
      <c r="C70" s="13"/>
      <c r="D70" s="13"/>
      <c r="E70" s="13" t="s">
        <v>210</v>
      </c>
      <c r="F70" s="13"/>
      <c r="G70" s="16">
        <v>0</v>
      </c>
      <c r="H70" s="16">
        <v>0</v>
      </c>
      <c r="I70" s="16">
        <v>0</v>
      </c>
      <c r="J70" s="16">
        <v>3508</v>
      </c>
      <c r="K70" s="16">
        <v>0</v>
      </c>
      <c r="L70" s="16">
        <v>0</v>
      </c>
      <c r="M70" s="16">
        <f>ROUND(G70+H70+I70+J70+K70+L70,5)</f>
        <v>3508</v>
      </c>
      <c r="N70" s="16">
        <v>12160</v>
      </c>
      <c r="O70" s="16">
        <f>ROUND((M70-N70),5)</f>
        <v>-8652</v>
      </c>
      <c r="P70" s="17">
        <f>ROUND(IF(N70=0, IF(M70=0, 0, 1), M70/N70),5)</f>
        <v>0.28849000000000002</v>
      </c>
    </row>
    <row r="71" spans="1:16" ht="23.25" x14ac:dyDescent="0.35">
      <c r="A71" s="13"/>
      <c r="B71" s="13"/>
      <c r="C71" s="13"/>
      <c r="D71" s="13"/>
      <c r="E71" s="13" t="s">
        <v>369</v>
      </c>
      <c r="F71" s="13"/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f>ROUND(G71+H71+I71+J71+K71+L71,5)</f>
        <v>0</v>
      </c>
      <c r="N71" s="16">
        <v>700</v>
      </c>
      <c r="O71" s="16">
        <f>ROUND((M71-N71),5)</f>
        <v>-700</v>
      </c>
      <c r="P71" s="17">
        <f>ROUND(IF(N71=0, IF(M71=0, 0, 1), M71/N71),5)</f>
        <v>0</v>
      </c>
    </row>
    <row r="72" spans="1:16" ht="23.25" x14ac:dyDescent="0.35">
      <c r="A72" s="13"/>
      <c r="B72" s="13"/>
      <c r="C72" s="13"/>
      <c r="D72" s="13"/>
      <c r="E72" s="13" t="s">
        <v>194</v>
      </c>
      <c r="F72" s="13"/>
      <c r="G72" s="16">
        <v>0</v>
      </c>
      <c r="H72" s="16">
        <v>0</v>
      </c>
      <c r="I72" s="16">
        <v>0</v>
      </c>
      <c r="J72" s="16">
        <v>778.08</v>
      </c>
      <c r="K72" s="16">
        <v>803.04</v>
      </c>
      <c r="L72" s="16">
        <v>0</v>
      </c>
      <c r="M72" s="16">
        <f>ROUND(G72+H72+I72+J72+K72+L72,5)</f>
        <v>1581.12</v>
      </c>
      <c r="N72" s="16">
        <v>8660</v>
      </c>
      <c r="O72" s="16">
        <f>ROUND((M72-N72),5)</f>
        <v>-7078.88</v>
      </c>
      <c r="P72" s="17">
        <f>ROUND(IF(N72=0, IF(M72=0, 0, 1), M72/N72),5)</f>
        <v>0.18257999999999999</v>
      </c>
    </row>
    <row r="73" spans="1:16" ht="23.25" x14ac:dyDescent="0.35">
      <c r="A73" s="13"/>
      <c r="B73" s="13"/>
      <c r="C73" s="13"/>
      <c r="D73" s="13"/>
      <c r="E73" s="13" t="s">
        <v>195</v>
      </c>
      <c r="F73" s="13"/>
      <c r="G73" s="16">
        <v>0</v>
      </c>
      <c r="H73" s="16">
        <v>0</v>
      </c>
      <c r="I73" s="16">
        <v>0</v>
      </c>
      <c r="J73" s="16">
        <v>778.08</v>
      </c>
      <c r="K73" s="16">
        <v>803.04</v>
      </c>
      <c r="L73" s="16">
        <v>0</v>
      </c>
      <c r="M73" s="16">
        <f>ROUND(G73+H73+I73+J73+K73+L73,5)</f>
        <v>1581.12</v>
      </c>
      <c r="N73" s="16">
        <v>7000</v>
      </c>
      <c r="O73" s="16">
        <f>ROUND((M73-N73),5)</f>
        <v>-5418.88</v>
      </c>
      <c r="P73" s="17">
        <f>ROUND(IF(N73=0, IF(M73=0, 0, 1), M73/N73),5)</f>
        <v>0.22586999999999999</v>
      </c>
    </row>
    <row r="74" spans="1:16" ht="23.25" x14ac:dyDescent="0.35">
      <c r="A74" s="13"/>
      <c r="B74" s="13"/>
      <c r="C74" s="13"/>
      <c r="D74" s="13"/>
      <c r="E74" s="13" t="s">
        <v>370</v>
      </c>
      <c r="F74" s="13"/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f>ROUND(G74+H74+I74+J74+K74+L74,5)</f>
        <v>0</v>
      </c>
      <c r="N74" s="16">
        <v>50000</v>
      </c>
      <c r="O74" s="16">
        <f>ROUND((M74-N74),5)</f>
        <v>-50000</v>
      </c>
      <c r="P74" s="17">
        <f>ROUND(IF(N74=0, IF(M74=0, 0, 1), M74/N74),5)</f>
        <v>0</v>
      </c>
    </row>
    <row r="75" spans="1:16" ht="23.25" x14ac:dyDescent="0.35">
      <c r="A75" s="13"/>
      <c r="B75" s="13"/>
      <c r="C75" s="13"/>
      <c r="D75" s="13"/>
      <c r="E75" s="13" t="s">
        <v>371</v>
      </c>
      <c r="F75" s="13"/>
      <c r="G75" s="16">
        <v>0</v>
      </c>
      <c r="H75" s="16">
        <v>599.99</v>
      </c>
      <c r="I75" s="16">
        <v>213.46</v>
      </c>
      <c r="J75" s="16">
        <v>0</v>
      </c>
      <c r="K75" s="16">
        <v>0</v>
      </c>
      <c r="L75" s="16">
        <v>0</v>
      </c>
      <c r="M75" s="16">
        <f>ROUND(G75+H75+I75+J75+K75+L75,5)</f>
        <v>813.45</v>
      </c>
      <c r="N75" s="16">
        <v>5000</v>
      </c>
      <c r="O75" s="16">
        <f>ROUND((M75-N75),5)</f>
        <v>-4186.55</v>
      </c>
      <c r="P75" s="17">
        <f>ROUND(IF(N75=0, IF(M75=0, 0, 1), M75/N75),5)</f>
        <v>0.16269</v>
      </c>
    </row>
    <row r="76" spans="1:16" ht="23.25" x14ac:dyDescent="0.35">
      <c r="A76" s="13"/>
      <c r="B76" s="13"/>
      <c r="C76" s="13"/>
      <c r="D76" s="13"/>
      <c r="E76" s="13" t="s">
        <v>372</v>
      </c>
      <c r="F76" s="13"/>
      <c r="G76" s="16">
        <v>0</v>
      </c>
      <c r="H76" s="16">
        <v>0</v>
      </c>
      <c r="I76" s="16">
        <v>425</v>
      </c>
      <c r="J76" s="16">
        <v>0</v>
      </c>
      <c r="K76" s="16">
        <v>0</v>
      </c>
      <c r="L76" s="16">
        <v>0</v>
      </c>
      <c r="M76" s="16">
        <f>ROUND(G76+H76+I76+J76+K76+L76,5)</f>
        <v>425</v>
      </c>
      <c r="N76" s="16">
        <v>600</v>
      </c>
      <c r="O76" s="16">
        <f>ROUND((M76-N76),5)</f>
        <v>-175</v>
      </c>
      <c r="P76" s="17">
        <f>ROUND(IF(N76=0, IF(M76=0, 0, 1), M76/N76),5)</f>
        <v>0.70833000000000002</v>
      </c>
    </row>
    <row r="77" spans="1:16" ht="23.25" x14ac:dyDescent="0.35">
      <c r="A77" s="13"/>
      <c r="B77" s="13"/>
      <c r="C77" s="13"/>
      <c r="D77" s="13"/>
      <c r="E77" s="13" t="s">
        <v>373</v>
      </c>
      <c r="F77" s="13"/>
      <c r="G77" s="16">
        <v>60</v>
      </c>
      <c r="H77" s="16">
        <v>40</v>
      </c>
      <c r="I77" s="16">
        <v>100</v>
      </c>
      <c r="J77" s="16">
        <v>0</v>
      </c>
      <c r="K77" s="16">
        <v>100</v>
      </c>
      <c r="L77" s="16">
        <v>0</v>
      </c>
      <c r="M77" s="16">
        <f>ROUND(G77+H77+I77+J77+K77+L77,5)</f>
        <v>300</v>
      </c>
      <c r="N77" s="16">
        <v>500</v>
      </c>
      <c r="O77" s="16">
        <f>ROUND((M77-N77),5)</f>
        <v>-200</v>
      </c>
      <c r="P77" s="17">
        <f>ROUND(IF(N77=0, IF(M77=0, 0, 1), M77/N77),5)</f>
        <v>0.6</v>
      </c>
    </row>
    <row r="78" spans="1:16" ht="23.25" x14ac:dyDescent="0.35">
      <c r="A78" s="13"/>
      <c r="B78" s="13"/>
      <c r="C78" s="13"/>
      <c r="D78" s="13"/>
      <c r="E78" s="13" t="s">
        <v>374</v>
      </c>
      <c r="F78" s="13"/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f>ROUND(G78+H78+I78+J78+K78+L78,5)</f>
        <v>0</v>
      </c>
      <c r="N78" s="16">
        <v>1500</v>
      </c>
      <c r="O78" s="16">
        <f>ROUND((M78-N78),5)</f>
        <v>-1500</v>
      </c>
      <c r="P78" s="17">
        <f>ROUND(IF(N78=0, IF(M78=0, 0, 1), M78/N78),5)</f>
        <v>0</v>
      </c>
    </row>
    <row r="79" spans="1:16" ht="23.25" x14ac:dyDescent="0.35">
      <c r="A79" s="13"/>
      <c r="B79" s="13"/>
      <c r="C79" s="13"/>
      <c r="D79" s="13"/>
      <c r="E79" s="13" t="s">
        <v>375</v>
      </c>
      <c r="F79" s="13"/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f>ROUND(G79+H79+I79+J79+K79+L79,5)</f>
        <v>0</v>
      </c>
      <c r="N79" s="16">
        <v>500</v>
      </c>
      <c r="O79" s="16">
        <f>ROUND((M79-N79),5)</f>
        <v>-500</v>
      </c>
      <c r="P79" s="17">
        <f>ROUND(IF(N79=0, IF(M79=0, 0, 1), M79/N79),5)</f>
        <v>0</v>
      </c>
    </row>
    <row r="80" spans="1:16" ht="23.25" x14ac:dyDescent="0.35">
      <c r="A80" s="13"/>
      <c r="B80" s="13"/>
      <c r="C80" s="13"/>
      <c r="D80" s="13"/>
      <c r="E80" s="13" t="s">
        <v>169</v>
      </c>
      <c r="F80" s="13"/>
      <c r="G80" s="16">
        <v>1174.02</v>
      </c>
      <c r="H80" s="16">
        <v>1209.4100000000001</v>
      </c>
      <c r="I80" s="16">
        <v>1034.95</v>
      </c>
      <c r="J80" s="16">
        <v>1054.76</v>
      </c>
      <c r="K80" s="16">
        <v>1050.06</v>
      </c>
      <c r="L80" s="16">
        <v>1178.5999999999999</v>
      </c>
      <c r="M80" s="16">
        <f>ROUND(G80+H80+I80+J80+K80+L80,5)</f>
        <v>6701.8</v>
      </c>
      <c r="N80" s="16"/>
      <c r="O80" s="16"/>
      <c r="P80" s="17"/>
    </row>
    <row r="81" spans="1:16" ht="23.25" x14ac:dyDescent="0.35">
      <c r="A81" s="13"/>
      <c r="B81" s="13"/>
      <c r="C81" s="13"/>
      <c r="D81" s="13"/>
      <c r="E81" s="13" t="s">
        <v>215</v>
      </c>
      <c r="F81" s="13"/>
      <c r="G81" s="16">
        <v>187.5</v>
      </c>
      <c r="H81" s="16">
        <v>0</v>
      </c>
      <c r="I81" s="16">
        <v>0</v>
      </c>
      <c r="J81" s="16">
        <v>350</v>
      </c>
      <c r="K81" s="16">
        <v>0</v>
      </c>
      <c r="L81" s="16">
        <v>150</v>
      </c>
      <c r="M81" s="16">
        <f>ROUND(G81+H81+I81+J81+K81+L81,5)</f>
        <v>687.5</v>
      </c>
      <c r="N81" s="16">
        <v>3000</v>
      </c>
      <c r="O81" s="16">
        <f>ROUND((M81-N81),5)</f>
        <v>-2312.5</v>
      </c>
      <c r="P81" s="17">
        <f>ROUND(IF(N81=0, IF(M81=0, 0, 1), M81/N81),5)</f>
        <v>0.22917000000000001</v>
      </c>
    </row>
    <row r="82" spans="1:16" ht="23.25" x14ac:dyDescent="0.35">
      <c r="A82" s="13"/>
      <c r="B82" s="13"/>
      <c r="C82" s="13"/>
      <c r="D82" s="13"/>
      <c r="E82" s="13" t="s">
        <v>376</v>
      </c>
      <c r="F82" s="13"/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f>ROUND(G82+H82+I82+J82+K82+L82,5)</f>
        <v>0</v>
      </c>
      <c r="N82" s="16">
        <v>500</v>
      </c>
      <c r="O82" s="16">
        <f>ROUND((M82-N82),5)</f>
        <v>-500</v>
      </c>
      <c r="P82" s="17">
        <f>ROUND(IF(N82=0, IF(M82=0, 0, 1), M82/N82),5)</f>
        <v>0</v>
      </c>
    </row>
    <row r="83" spans="1:16" ht="23.25" x14ac:dyDescent="0.35">
      <c r="A83" s="13"/>
      <c r="B83" s="13"/>
      <c r="C83" s="13"/>
      <c r="D83" s="13"/>
      <c r="E83" s="13" t="s">
        <v>377</v>
      </c>
      <c r="F83" s="13"/>
      <c r="G83" s="16">
        <v>0</v>
      </c>
      <c r="H83" s="16">
        <v>252.68</v>
      </c>
      <c r="I83" s="16">
        <v>0</v>
      </c>
      <c r="J83" s="16">
        <v>12.39</v>
      </c>
      <c r="K83" s="16">
        <v>229.49</v>
      </c>
      <c r="L83" s="16">
        <v>0</v>
      </c>
      <c r="M83" s="16">
        <f>ROUND(G83+H83+I83+J83+K83+L83,5)</f>
        <v>494.56</v>
      </c>
      <c r="N83" s="16">
        <v>3800</v>
      </c>
      <c r="O83" s="16">
        <f>ROUND((M83-N83),5)</f>
        <v>-3305.44</v>
      </c>
      <c r="P83" s="17">
        <f>ROUND(IF(N83=0, IF(M83=0, 0, 1), M83/N83),5)</f>
        <v>0.13014999999999999</v>
      </c>
    </row>
    <row r="84" spans="1:16" ht="23.25" x14ac:dyDescent="0.35">
      <c r="A84" s="13"/>
      <c r="B84" s="13"/>
      <c r="C84" s="13"/>
      <c r="D84" s="13"/>
      <c r="E84" s="13" t="s">
        <v>378</v>
      </c>
      <c r="F84" s="13"/>
      <c r="G84" s="16">
        <v>0</v>
      </c>
      <c r="H84" s="16">
        <v>0</v>
      </c>
      <c r="I84" s="16">
        <v>0</v>
      </c>
      <c r="J84" s="16">
        <v>5748</v>
      </c>
      <c r="K84" s="16">
        <v>0</v>
      </c>
      <c r="L84" s="16">
        <v>0</v>
      </c>
      <c r="M84" s="16">
        <f>ROUND(G84+H84+I84+J84+K84+L84,5)</f>
        <v>5748</v>
      </c>
      <c r="N84" s="16"/>
      <c r="O84" s="16"/>
      <c r="P84" s="17"/>
    </row>
    <row r="85" spans="1:16" ht="23.25" x14ac:dyDescent="0.35">
      <c r="A85" s="13"/>
      <c r="B85" s="13"/>
      <c r="C85" s="13"/>
      <c r="D85" s="13"/>
      <c r="E85" s="13" t="s">
        <v>233</v>
      </c>
      <c r="F85" s="13"/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f>ROUND(G85+H85+I85+J85+K85+L85,5)</f>
        <v>0</v>
      </c>
      <c r="N85" s="16"/>
      <c r="O85" s="16"/>
      <c r="P85" s="17"/>
    </row>
    <row r="86" spans="1:16" ht="23.25" x14ac:dyDescent="0.35">
      <c r="A86" s="13"/>
      <c r="B86" s="13"/>
      <c r="C86" s="13"/>
      <c r="D86" s="13"/>
      <c r="E86" s="13" t="s">
        <v>379</v>
      </c>
      <c r="F86" s="13"/>
      <c r="G86" s="16">
        <v>744.59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f>ROUND(G86+H86+I86+J86+K86+L86,5)</f>
        <v>744.59</v>
      </c>
      <c r="N86" s="16">
        <v>5000</v>
      </c>
      <c r="O86" s="16">
        <f>ROUND((M86-N86),5)</f>
        <v>-4255.41</v>
      </c>
      <c r="P86" s="17">
        <f>ROUND(IF(N86=0, IF(M86=0, 0, 1), M86/N86),5)</f>
        <v>0.14892</v>
      </c>
    </row>
    <row r="87" spans="1:16" ht="23.25" x14ac:dyDescent="0.35">
      <c r="A87" s="13"/>
      <c r="B87" s="13"/>
      <c r="C87" s="13"/>
      <c r="D87" s="13"/>
      <c r="E87" s="13" t="s">
        <v>380</v>
      </c>
      <c r="F87" s="13"/>
      <c r="G87" s="16">
        <v>0</v>
      </c>
      <c r="H87" s="16">
        <v>0</v>
      </c>
      <c r="I87" s="16">
        <v>25974.74</v>
      </c>
      <c r="J87" s="16">
        <v>0</v>
      </c>
      <c r="K87" s="16">
        <v>-13703.71</v>
      </c>
      <c r="L87" s="16">
        <v>0</v>
      </c>
      <c r="M87" s="16">
        <f>ROUND(G87+H87+I87+J87+K87+L87,5)</f>
        <v>12271.03</v>
      </c>
      <c r="N87" s="16">
        <v>15196.66</v>
      </c>
      <c r="O87" s="16">
        <f>ROUND((M87-N87),5)</f>
        <v>-2925.63</v>
      </c>
      <c r="P87" s="17">
        <f>ROUND(IF(N87=0, IF(M87=0, 0, 1), M87/N87),5)</f>
        <v>0.80747999999999998</v>
      </c>
    </row>
    <row r="88" spans="1:16" ht="23.25" x14ac:dyDescent="0.35">
      <c r="A88" s="13"/>
      <c r="B88" s="13"/>
      <c r="C88" s="13"/>
      <c r="D88" s="13"/>
      <c r="E88" s="13" t="s">
        <v>212</v>
      </c>
      <c r="F88" s="13"/>
      <c r="G88" s="16">
        <v>140.66999999999999</v>
      </c>
      <c r="H88" s="16">
        <v>0</v>
      </c>
      <c r="I88" s="16">
        <v>487.08</v>
      </c>
      <c r="J88" s="16">
        <v>2385.73</v>
      </c>
      <c r="K88" s="16">
        <v>682.03</v>
      </c>
      <c r="L88" s="16">
        <v>200</v>
      </c>
      <c r="M88" s="16">
        <f>ROUND(G88+H88+I88+J88+K88+L88,5)</f>
        <v>3895.51</v>
      </c>
      <c r="N88" s="16">
        <v>1500</v>
      </c>
      <c r="O88" s="16">
        <f>ROUND((M88-N88),5)</f>
        <v>2395.5100000000002</v>
      </c>
      <c r="P88" s="17">
        <f>ROUND(IF(N88=0, IF(M88=0, 0, 1), M88/N88),5)</f>
        <v>2.59701</v>
      </c>
    </row>
    <row r="89" spans="1:16" ht="23.25" x14ac:dyDescent="0.35">
      <c r="A89" s="13"/>
      <c r="B89" s="13"/>
      <c r="C89" s="13"/>
      <c r="D89" s="13"/>
      <c r="E89" s="13" t="s">
        <v>221</v>
      </c>
      <c r="F89" s="13"/>
      <c r="G89" s="16">
        <v>34973.870000000003</v>
      </c>
      <c r="H89" s="16">
        <v>41560.83</v>
      </c>
      <c r="I89" s="16">
        <v>73515.8</v>
      </c>
      <c r="J89" s="16">
        <v>45314.74</v>
      </c>
      <c r="K89" s="16">
        <v>-57723.08</v>
      </c>
      <c r="L89" s="16">
        <v>12013.61</v>
      </c>
      <c r="M89" s="16">
        <f>ROUND(G89+H89+I89+J89+K89+L89,5)</f>
        <v>149655.76999999999</v>
      </c>
      <c r="N89" s="16">
        <v>198910.4</v>
      </c>
      <c r="O89" s="16">
        <f>ROUND((M89-N89),5)</f>
        <v>-49254.63</v>
      </c>
      <c r="P89" s="17">
        <f>ROUND(IF(N89=0, IF(M89=0, 0, 1), M89/N89),5)</f>
        <v>0.75238000000000005</v>
      </c>
    </row>
    <row r="90" spans="1:16" ht="23.25" x14ac:dyDescent="0.35">
      <c r="A90" s="13"/>
      <c r="B90" s="13"/>
      <c r="C90" s="13"/>
      <c r="D90" s="13"/>
      <c r="E90" s="13" t="s">
        <v>381</v>
      </c>
      <c r="F90" s="13"/>
      <c r="G90" s="16">
        <v>240</v>
      </c>
      <c r="H90" s="16">
        <v>0</v>
      </c>
      <c r="I90" s="16">
        <v>0</v>
      </c>
      <c r="J90" s="16">
        <v>0</v>
      </c>
      <c r="K90" s="16">
        <v>0</v>
      </c>
      <c r="L90" s="16">
        <v>746.35</v>
      </c>
      <c r="M90" s="16">
        <f>ROUND(G90+H90+I90+J90+K90+L90,5)</f>
        <v>986.35</v>
      </c>
      <c r="N90" s="16">
        <v>1000</v>
      </c>
      <c r="O90" s="16">
        <f>ROUND((M90-N90),5)</f>
        <v>-13.65</v>
      </c>
      <c r="P90" s="17">
        <f>ROUND(IF(N90=0, IF(M90=0, 0, 1), M90/N90),5)</f>
        <v>0.98634999999999995</v>
      </c>
    </row>
    <row r="91" spans="1:16" ht="23.25" x14ac:dyDescent="0.35">
      <c r="A91" s="13"/>
      <c r="B91" s="13"/>
      <c r="C91" s="13"/>
      <c r="D91" s="13"/>
      <c r="E91" s="13" t="s">
        <v>218</v>
      </c>
      <c r="F91" s="13"/>
      <c r="G91" s="16">
        <v>100</v>
      </c>
      <c r="H91" s="16">
        <v>0</v>
      </c>
      <c r="I91" s="16">
        <v>0</v>
      </c>
      <c r="J91" s="16">
        <v>891</v>
      </c>
      <c r="K91" s="16">
        <v>2827.48</v>
      </c>
      <c r="L91" s="16">
        <v>0</v>
      </c>
      <c r="M91" s="16">
        <f>ROUND(G91+H91+I91+J91+K91+L91,5)</f>
        <v>3818.48</v>
      </c>
      <c r="N91" s="16">
        <v>10000</v>
      </c>
      <c r="O91" s="16">
        <f>ROUND((M91-N91),5)</f>
        <v>-6181.52</v>
      </c>
      <c r="P91" s="17">
        <f>ROUND(IF(N91=0, IF(M91=0, 0, 1), M91/N91),5)</f>
        <v>0.38185000000000002</v>
      </c>
    </row>
    <row r="92" spans="1:16" ht="23.25" x14ac:dyDescent="0.35">
      <c r="A92" s="13"/>
      <c r="B92" s="13"/>
      <c r="C92" s="13"/>
      <c r="D92" s="13"/>
      <c r="E92" s="13" t="s">
        <v>222</v>
      </c>
      <c r="F92" s="13"/>
      <c r="G92" s="16">
        <v>1917.14</v>
      </c>
      <c r="H92" s="16">
        <v>429.3</v>
      </c>
      <c r="I92" s="16">
        <v>1085.72</v>
      </c>
      <c r="J92" s="16">
        <v>761.55</v>
      </c>
      <c r="K92" s="16">
        <v>2264.13</v>
      </c>
      <c r="L92" s="16">
        <v>4751.8599999999997</v>
      </c>
      <c r="M92" s="16">
        <f>ROUND(G92+H92+I92+J92+K92+L92,5)</f>
        <v>11209.7</v>
      </c>
      <c r="N92" s="16">
        <v>15000</v>
      </c>
      <c r="O92" s="16">
        <f>ROUND((M92-N92),5)</f>
        <v>-3790.3</v>
      </c>
      <c r="P92" s="17">
        <f>ROUND(IF(N92=0, IF(M92=0, 0, 1), M92/N92),5)</f>
        <v>0.74731000000000003</v>
      </c>
    </row>
    <row r="93" spans="1:16" ht="23.25" x14ac:dyDescent="0.35">
      <c r="A93" s="13"/>
      <c r="B93" s="13"/>
      <c r="C93" s="13"/>
      <c r="D93" s="13"/>
      <c r="E93" s="13" t="s">
        <v>190</v>
      </c>
      <c r="F93" s="13"/>
      <c r="G93" s="16">
        <v>0</v>
      </c>
      <c r="H93" s="16">
        <v>0</v>
      </c>
      <c r="I93" s="16">
        <v>0</v>
      </c>
      <c r="J93" s="16">
        <v>5057.5200000000004</v>
      </c>
      <c r="K93" s="16">
        <v>6628.88</v>
      </c>
      <c r="L93" s="16">
        <v>0</v>
      </c>
      <c r="M93" s="16">
        <f>ROUND(G93+H93+I93+J93+K93+L93,5)</f>
        <v>11686.4</v>
      </c>
      <c r="N93" s="16">
        <v>20742.259999999998</v>
      </c>
      <c r="O93" s="16">
        <f>ROUND((M93-N93),5)</f>
        <v>-9055.86</v>
      </c>
      <c r="P93" s="17">
        <f>ROUND(IF(N93=0, IF(M93=0, 0, 1), M93/N93),5)</f>
        <v>0.56340999999999997</v>
      </c>
    </row>
    <row r="94" spans="1:16" ht="23.25" x14ac:dyDescent="0.35">
      <c r="A94" s="13"/>
      <c r="B94" s="13"/>
      <c r="C94" s="13"/>
      <c r="D94" s="13"/>
      <c r="E94" s="13" t="s">
        <v>183</v>
      </c>
      <c r="F94" s="13"/>
      <c r="G94" s="16">
        <v>0</v>
      </c>
      <c r="H94" s="16">
        <v>2358.3200000000002</v>
      </c>
      <c r="I94" s="16">
        <v>3391.42</v>
      </c>
      <c r="J94" s="16">
        <v>1205.31</v>
      </c>
      <c r="K94" s="16">
        <v>491.08</v>
      </c>
      <c r="L94" s="16">
        <v>487.57</v>
      </c>
      <c r="M94" s="16">
        <f>ROUND(G94+H94+I94+J94+K94+L94,5)</f>
        <v>7933.7</v>
      </c>
      <c r="N94" s="16">
        <v>4000</v>
      </c>
      <c r="O94" s="16">
        <f>ROUND((M94-N94),5)</f>
        <v>3933.7</v>
      </c>
      <c r="P94" s="17">
        <f>ROUND(IF(N94=0, IF(M94=0, 0, 1), M94/N94),5)</f>
        <v>1.98343</v>
      </c>
    </row>
    <row r="95" spans="1:16" ht="23.25" x14ac:dyDescent="0.35">
      <c r="A95" s="13"/>
      <c r="B95" s="13"/>
      <c r="C95" s="13"/>
      <c r="D95" s="13"/>
      <c r="E95" s="13" t="s">
        <v>382</v>
      </c>
      <c r="F95" s="13"/>
      <c r="G95" s="16">
        <v>1651.92</v>
      </c>
      <c r="H95" s="16">
        <v>3950.27</v>
      </c>
      <c r="I95" s="16">
        <v>556.16999999999996</v>
      </c>
      <c r="J95" s="16">
        <v>344.91</v>
      </c>
      <c r="K95" s="16">
        <v>5861.06</v>
      </c>
      <c r="L95" s="16">
        <v>1089.79</v>
      </c>
      <c r="M95" s="16">
        <f>ROUND(G95+H95+I95+J95+K95+L95,5)</f>
        <v>13454.12</v>
      </c>
      <c r="N95" s="16">
        <v>25500</v>
      </c>
      <c r="O95" s="16">
        <f>ROUND((M95-N95),5)</f>
        <v>-12045.88</v>
      </c>
      <c r="P95" s="17">
        <f>ROUND(IF(N95=0, IF(M95=0, 0, 1), M95/N95),5)</f>
        <v>0.52761000000000002</v>
      </c>
    </row>
    <row r="96" spans="1:16" ht="23.25" x14ac:dyDescent="0.35">
      <c r="A96" s="13"/>
      <c r="B96" s="13"/>
      <c r="C96" s="13"/>
      <c r="D96" s="13"/>
      <c r="E96" s="13" t="s">
        <v>179</v>
      </c>
      <c r="F96" s="13"/>
      <c r="G96" s="16">
        <v>338.38</v>
      </c>
      <c r="H96" s="16">
        <v>442.81</v>
      </c>
      <c r="I96" s="16">
        <v>126.16</v>
      </c>
      <c r="J96" s="16">
        <v>563.63</v>
      </c>
      <c r="K96" s="16">
        <v>587.02</v>
      </c>
      <c r="L96" s="16">
        <v>431.47</v>
      </c>
      <c r="M96" s="16">
        <f>ROUND(G96+H96+I96+J96+K96+L96,5)</f>
        <v>2489.4699999999998</v>
      </c>
      <c r="N96" s="16">
        <v>1500</v>
      </c>
      <c r="O96" s="16">
        <f>ROUND((M96-N96),5)</f>
        <v>989.47</v>
      </c>
      <c r="P96" s="17">
        <f>ROUND(IF(N96=0, IF(M96=0, 0, 1), M96/N96),5)</f>
        <v>1.6596500000000001</v>
      </c>
    </row>
    <row r="97" spans="1:16" ht="23.25" x14ac:dyDescent="0.35">
      <c r="A97" s="13"/>
      <c r="B97" s="13"/>
      <c r="C97" s="13"/>
      <c r="D97" s="13"/>
      <c r="E97" s="13" t="s">
        <v>383</v>
      </c>
      <c r="F97" s="13"/>
      <c r="G97" s="16">
        <v>0</v>
      </c>
      <c r="H97" s="16">
        <v>2700</v>
      </c>
      <c r="I97" s="16">
        <v>0</v>
      </c>
      <c r="J97" s="16">
        <v>179</v>
      </c>
      <c r="K97" s="16">
        <v>2295</v>
      </c>
      <c r="L97" s="16">
        <v>0</v>
      </c>
      <c r="M97" s="16">
        <f>ROUND(G97+H97+I97+J97+K97+L97,5)</f>
        <v>5174</v>
      </c>
      <c r="N97" s="16">
        <v>5000</v>
      </c>
      <c r="O97" s="16">
        <f>ROUND((M97-N97),5)</f>
        <v>174</v>
      </c>
      <c r="P97" s="17">
        <f>ROUND(IF(N97=0, IF(M97=0, 0, 1), M97/N97),5)</f>
        <v>1.0347999999999999</v>
      </c>
    </row>
    <row r="98" spans="1:16" ht="23.25" x14ac:dyDescent="0.35">
      <c r="A98" s="13"/>
      <c r="B98" s="13"/>
      <c r="C98" s="13"/>
      <c r="D98" s="13"/>
      <c r="E98" s="13" t="s">
        <v>203</v>
      </c>
      <c r="F98" s="13"/>
      <c r="G98" s="16">
        <v>370</v>
      </c>
      <c r="H98" s="16">
        <v>5745.61</v>
      </c>
      <c r="I98" s="16">
        <v>492</v>
      </c>
      <c r="J98" s="16">
        <v>0</v>
      </c>
      <c r="K98" s="16">
        <v>0</v>
      </c>
      <c r="L98" s="16">
        <v>4931.92</v>
      </c>
      <c r="M98" s="16">
        <f>ROUND(G98+H98+I98+J98+K98+L98,5)</f>
        <v>11539.53</v>
      </c>
      <c r="N98" s="16">
        <v>10000</v>
      </c>
      <c r="O98" s="16">
        <f>ROUND((M98-N98),5)</f>
        <v>1539.53</v>
      </c>
      <c r="P98" s="17">
        <f>ROUND(IF(N98=0, IF(M98=0, 0, 1), M98/N98),5)</f>
        <v>1.15395</v>
      </c>
    </row>
    <row r="99" spans="1:16" ht="23.25" x14ac:dyDescent="0.35">
      <c r="A99" s="13"/>
      <c r="B99" s="13"/>
      <c r="C99" s="13"/>
      <c r="D99" s="13"/>
      <c r="E99" s="13" t="s">
        <v>205</v>
      </c>
      <c r="F99" s="13"/>
      <c r="G99" s="16">
        <v>900.41</v>
      </c>
      <c r="H99" s="16">
        <v>0</v>
      </c>
      <c r="I99" s="16">
        <v>0</v>
      </c>
      <c r="J99" s="16">
        <v>1326.38</v>
      </c>
      <c r="K99" s="16">
        <v>0</v>
      </c>
      <c r="L99" s="16">
        <v>1580.71</v>
      </c>
      <c r="M99" s="16">
        <f>ROUND(G99+H99+I99+J99+K99+L99,5)</f>
        <v>3807.5</v>
      </c>
      <c r="N99" s="16">
        <v>19000</v>
      </c>
      <c r="O99" s="16">
        <f>ROUND((M99-N99),5)</f>
        <v>-15192.5</v>
      </c>
      <c r="P99" s="17">
        <f>ROUND(IF(N99=0, IF(M99=0, 0, 1), M99/N99),5)</f>
        <v>0.20039000000000001</v>
      </c>
    </row>
    <row r="100" spans="1:16" ht="23.25" x14ac:dyDescent="0.35">
      <c r="A100" s="13"/>
      <c r="B100" s="13"/>
      <c r="C100" s="13"/>
      <c r="D100" s="13"/>
      <c r="E100" s="13" t="s">
        <v>191</v>
      </c>
      <c r="F100" s="13"/>
      <c r="G100" s="16">
        <v>0</v>
      </c>
      <c r="H100" s="16">
        <v>0</v>
      </c>
      <c r="I100" s="16">
        <v>0</v>
      </c>
      <c r="J100" s="16">
        <v>389.04</v>
      </c>
      <c r="K100" s="16">
        <v>2810.64</v>
      </c>
      <c r="L100" s="16">
        <v>0</v>
      </c>
      <c r="M100" s="16">
        <f>ROUND(G100+H100+I100+J100+K100+L100,5)</f>
        <v>3199.68</v>
      </c>
      <c r="N100" s="16">
        <v>11000</v>
      </c>
      <c r="O100" s="16">
        <f>ROUND((M100-N100),5)</f>
        <v>-7800.32</v>
      </c>
      <c r="P100" s="17">
        <f>ROUND(IF(N100=0, IF(M100=0, 0, 1), M100/N100),5)</f>
        <v>0.29088000000000003</v>
      </c>
    </row>
    <row r="101" spans="1:16" ht="23.25" x14ac:dyDescent="0.35">
      <c r="A101" s="13"/>
      <c r="B101" s="13"/>
      <c r="C101" s="13"/>
      <c r="D101" s="13"/>
      <c r="E101" s="13" t="s">
        <v>192</v>
      </c>
      <c r="F101" s="13"/>
      <c r="G101" s="16">
        <v>0</v>
      </c>
      <c r="H101" s="16">
        <v>0</v>
      </c>
      <c r="I101" s="16">
        <v>0</v>
      </c>
      <c r="J101" s="16">
        <v>6613.68</v>
      </c>
      <c r="K101" s="16">
        <v>5825.84</v>
      </c>
      <c r="L101" s="16">
        <v>0</v>
      </c>
      <c r="M101" s="16">
        <f>ROUND(G101+H101+I101+J101+K101+L101,5)</f>
        <v>12439.52</v>
      </c>
      <c r="N101" s="16">
        <v>17242.77</v>
      </c>
      <c r="O101" s="16">
        <f>ROUND((M101-N101),5)</f>
        <v>-4803.25</v>
      </c>
      <c r="P101" s="17">
        <f>ROUND(IF(N101=0, IF(M101=0, 0, 1), M101/N101),5)</f>
        <v>0.72143000000000002</v>
      </c>
    </row>
    <row r="102" spans="1:16" ht="23.25" x14ac:dyDescent="0.35">
      <c r="A102" s="13"/>
      <c r="B102" s="13"/>
      <c r="C102" s="13"/>
      <c r="D102" s="13"/>
      <c r="E102" s="13" t="s">
        <v>198</v>
      </c>
      <c r="F102" s="13"/>
      <c r="G102" s="16">
        <v>0</v>
      </c>
      <c r="H102" s="16">
        <v>0</v>
      </c>
      <c r="I102" s="16">
        <v>0</v>
      </c>
      <c r="J102" s="16">
        <v>4668.4799999999996</v>
      </c>
      <c r="K102" s="16">
        <v>4409.12</v>
      </c>
      <c r="L102" s="16">
        <v>0</v>
      </c>
      <c r="M102" s="16">
        <f>ROUND(G102+H102+I102+J102+K102+L102,5)</f>
        <v>9077.6</v>
      </c>
      <c r="N102" s="16">
        <v>10702.49</v>
      </c>
      <c r="O102" s="16">
        <f>ROUND((M102-N102),5)</f>
        <v>-1624.89</v>
      </c>
      <c r="P102" s="17">
        <f>ROUND(IF(N102=0, IF(M102=0, 0, 1), M102/N102),5)</f>
        <v>0.84818000000000005</v>
      </c>
    </row>
    <row r="103" spans="1:16" ht="23.25" x14ac:dyDescent="0.35">
      <c r="A103" s="13"/>
      <c r="B103" s="13"/>
      <c r="C103" s="13"/>
      <c r="D103" s="13"/>
      <c r="E103" s="13" t="s">
        <v>384</v>
      </c>
      <c r="F103" s="13"/>
      <c r="G103" s="16">
        <v>0</v>
      </c>
      <c r="H103" s="16">
        <v>104</v>
      </c>
      <c r="I103" s="16">
        <v>0</v>
      </c>
      <c r="J103" s="16">
        <v>0</v>
      </c>
      <c r="K103" s="16">
        <v>665.95</v>
      </c>
      <c r="L103" s="16">
        <v>94.89</v>
      </c>
      <c r="M103" s="16">
        <f>ROUND(G103+H103+I103+J103+K103+L103,5)</f>
        <v>864.84</v>
      </c>
      <c r="N103" s="16">
        <v>2000</v>
      </c>
      <c r="O103" s="16">
        <f>ROUND((M103-N103),5)</f>
        <v>-1135.1600000000001</v>
      </c>
      <c r="P103" s="17">
        <f>ROUND(IF(N103=0, IF(M103=0, 0, 1), M103/N103),5)</f>
        <v>0.43242000000000003</v>
      </c>
    </row>
    <row r="104" spans="1:16" ht="23.25" x14ac:dyDescent="0.35">
      <c r="A104" s="13"/>
      <c r="B104" s="13"/>
      <c r="C104" s="13"/>
      <c r="D104" s="13"/>
      <c r="E104" s="13" t="s">
        <v>385</v>
      </c>
      <c r="F104" s="13"/>
      <c r="G104" s="16">
        <v>0</v>
      </c>
      <c r="H104" s="16">
        <v>3606.65</v>
      </c>
      <c r="I104" s="16">
        <v>427.92</v>
      </c>
      <c r="J104" s="16">
        <v>237.16</v>
      </c>
      <c r="K104" s="16">
        <v>0</v>
      </c>
      <c r="L104" s="16">
        <v>46.06</v>
      </c>
      <c r="M104" s="16">
        <f>ROUND(G104+H104+I104+J104+K104+L104,5)</f>
        <v>4317.79</v>
      </c>
      <c r="N104" s="16">
        <v>5000</v>
      </c>
      <c r="O104" s="16">
        <f>ROUND((M104-N104),5)</f>
        <v>-682.21</v>
      </c>
      <c r="P104" s="17">
        <f>ROUND(IF(N104=0, IF(M104=0, 0, 1), M104/N104),5)</f>
        <v>0.86355999999999999</v>
      </c>
    </row>
    <row r="105" spans="1:16" ht="23.25" x14ac:dyDescent="0.35">
      <c r="A105" s="13"/>
      <c r="B105" s="13"/>
      <c r="C105" s="13"/>
      <c r="D105" s="13"/>
      <c r="E105" s="13" t="s">
        <v>386</v>
      </c>
      <c r="F105" s="13"/>
      <c r="G105" s="16">
        <v>187.5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f>ROUND(G105+H105+I105+J105+K105+L105,5)</f>
        <v>187.5</v>
      </c>
      <c r="N105" s="16"/>
      <c r="O105" s="16"/>
      <c r="P105" s="17"/>
    </row>
    <row r="106" spans="1:16" ht="23.25" x14ac:dyDescent="0.35">
      <c r="A106" s="13"/>
      <c r="B106" s="13"/>
      <c r="C106" s="13"/>
      <c r="D106" s="13"/>
      <c r="E106" s="13" t="s">
        <v>387</v>
      </c>
      <c r="F106" s="13"/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f>ROUND(G106+H106+I106+J106+K106+L106,5)</f>
        <v>0</v>
      </c>
      <c r="N106" s="16">
        <v>15000</v>
      </c>
      <c r="O106" s="16">
        <f>ROUND((M106-N106),5)</f>
        <v>-15000</v>
      </c>
      <c r="P106" s="17">
        <f>ROUND(IF(N106=0, IF(M106=0, 0, 1), M106/N106),5)</f>
        <v>0</v>
      </c>
    </row>
    <row r="107" spans="1:16" ht="23.25" x14ac:dyDescent="0.35">
      <c r="A107" s="13"/>
      <c r="B107" s="13"/>
      <c r="C107" s="13"/>
      <c r="D107" s="13"/>
      <c r="E107" s="13" t="s">
        <v>184</v>
      </c>
      <c r="F107" s="13"/>
      <c r="G107" s="16">
        <v>0</v>
      </c>
      <c r="H107" s="16">
        <v>2358.3200000000002</v>
      </c>
      <c r="I107" s="16">
        <v>3391.42</v>
      </c>
      <c r="J107" s="16">
        <v>706</v>
      </c>
      <c r="K107" s="16">
        <v>890.09</v>
      </c>
      <c r="L107" s="16">
        <v>487.57</v>
      </c>
      <c r="M107" s="16">
        <f>ROUND(G107+H107+I107+J107+K107+L107,5)</f>
        <v>7833.4</v>
      </c>
      <c r="N107" s="16">
        <v>20000</v>
      </c>
      <c r="O107" s="16">
        <f>ROUND((M107-N107),5)</f>
        <v>-12166.6</v>
      </c>
      <c r="P107" s="17">
        <f>ROUND(IF(N107=0, IF(M107=0, 0, 1), M107/N107),5)</f>
        <v>0.39167000000000002</v>
      </c>
    </row>
    <row r="108" spans="1:16" ht="23.25" x14ac:dyDescent="0.35">
      <c r="A108" s="13"/>
      <c r="B108" s="13"/>
      <c r="C108" s="13"/>
      <c r="D108" s="13"/>
      <c r="E108" s="13" t="s">
        <v>388</v>
      </c>
      <c r="F108" s="13"/>
      <c r="G108" s="16">
        <v>0</v>
      </c>
      <c r="H108" s="16">
        <v>0</v>
      </c>
      <c r="I108" s="16">
        <v>0</v>
      </c>
      <c r="J108" s="16">
        <v>0</v>
      </c>
      <c r="K108" s="16">
        <v>0</v>
      </c>
      <c r="L108" s="16">
        <v>0</v>
      </c>
      <c r="M108" s="16">
        <f>ROUND(G108+H108+I108+J108+K108+L108,5)</f>
        <v>0</v>
      </c>
      <c r="N108" s="16">
        <v>1000</v>
      </c>
      <c r="O108" s="16">
        <f>ROUND((M108-N108),5)</f>
        <v>-1000</v>
      </c>
      <c r="P108" s="17">
        <f>ROUND(IF(N108=0, IF(M108=0, 0, 1), M108/N108),5)</f>
        <v>0</v>
      </c>
    </row>
    <row r="109" spans="1:16" ht="23.25" x14ac:dyDescent="0.35">
      <c r="A109" s="13"/>
      <c r="B109" s="13"/>
      <c r="C109" s="13"/>
      <c r="D109" s="13"/>
      <c r="E109" s="13" t="s">
        <v>389</v>
      </c>
      <c r="F109" s="13"/>
      <c r="G109" s="16">
        <v>0</v>
      </c>
      <c r="H109" s="16">
        <v>0</v>
      </c>
      <c r="I109" s="16">
        <v>0</v>
      </c>
      <c r="J109" s="16">
        <v>316</v>
      </c>
      <c r="K109" s="16">
        <v>0</v>
      </c>
      <c r="L109" s="16">
        <v>1448.2</v>
      </c>
      <c r="M109" s="16">
        <f>ROUND(G109+H109+I109+J109+K109+L109,5)</f>
        <v>1764.2</v>
      </c>
      <c r="N109" s="16">
        <v>6000</v>
      </c>
      <c r="O109" s="16">
        <f>ROUND((M109-N109),5)</f>
        <v>-4235.8</v>
      </c>
      <c r="P109" s="17">
        <f>ROUND(IF(N109=0, IF(M109=0, 0, 1), M109/N109),5)</f>
        <v>0.29403000000000001</v>
      </c>
    </row>
    <row r="110" spans="1:16" ht="23.25" x14ac:dyDescent="0.35">
      <c r="A110" s="13"/>
      <c r="B110" s="13"/>
      <c r="C110" s="13"/>
      <c r="D110" s="13"/>
      <c r="E110" s="13" t="s">
        <v>390</v>
      </c>
      <c r="F110" s="13"/>
      <c r="G110" s="16">
        <v>0</v>
      </c>
      <c r="H110" s="16">
        <v>0</v>
      </c>
      <c r="I110" s="16">
        <v>1695</v>
      </c>
      <c r="J110" s="16">
        <v>1695</v>
      </c>
      <c r="K110" s="16">
        <v>0</v>
      </c>
      <c r="L110" s="16">
        <v>0</v>
      </c>
      <c r="M110" s="16">
        <f>ROUND(G110+H110+I110+J110+K110+L110,5)</f>
        <v>3390</v>
      </c>
      <c r="N110" s="16">
        <v>1000</v>
      </c>
      <c r="O110" s="16">
        <f>ROUND((M110-N110),5)</f>
        <v>2390</v>
      </c>
      <c r="P110" s="17">
        <f>ROUND(IF(N110=0, IF(M110=0, 0, 1), M110/N110),5)</f>
        <v>3.39</v>
      </c>
    </row>
    <row r="111" spans="1:16" ht="23.25" x14ac:dyDescent="0.35">
      <c r="A111" s="13"/>
      <c r="B111" s="13"/>
      <c r="C111" s="13"/>
      <c r="D111" s="13"/>
      <c r="E111" s="13" t="s">
        <v>391</v>
      </c>
      <c r="F111" s="13"/>
      <c r="G111" s="16">
        <v>2557.1</v>
      </c>
      <c r="H111" s="16">
        <v>0</v>
      </c>
      <c r="I111" s="16">
        <v>0</v>
      </c>
      <c r="J111" s="16">
        <v>509</v>
      </c>
      <c r="K111" s="16">
        <v>651.66</v>
      </c>
      <c r="L111" s="16">
        <v>0</v>
      </c>
      <c r="M111" s="16">
        <f>ROUND(G111+H111+I111+J111+K111+L111,5)</f>
        <v>3717.76</v>
      </c>
      <c r="N111" s="16">
        <v>5750</v>
      </c>
      <c r="O111" s="16">
        <f>ROUND((M111-N111),5)</f>
        <v>-2032.24</v>
      </c>
      <c r="P111" s="17">
        <f>ROUND(IF(N111=0, IF(M111=0, 0, 1), M111/N111),5)</f>
        <v>0.64656999999999998</v>
      </c>
    </row>
    <row r="112" spans="1:16" ht="23.25" x14ac:dyDescent="0.35">
      <c r="A112" s="13"/>
      <c r="B112" s="13"/>
      <c r="C112" s="13"/>
      <c r="D112" s="13"/>
      <c r="E112" s="13" t="s">
        <v>392</v>
      </c>
      <c r="F112" s="13"/>
      <c r="G112" s="16">
        <v>0</v>
      </c>
      <c r="H112" s="16">
        <v>268.33999999999997</v>
      </c>
      <c r="I112" s="16">
        <v>1261.0999999999999</v>
      </c>
      <c r="J112" s="16">
        <v>10718.97</v>
      </c>
      <c r="K112" s="16">
        <v>64.989999999999995</v>
      </c>
      <c r="L112" s="16">
        <v>4664.3599999999997</v>
      </c>
      <c r="M112" s="16">
        <f>ROUND(G112+H112+I112+J112+K112+L112,5)</f>
        <v>16977.759999999998</v>
      </c>
      <c r="N112" s="16">
        <v>25000</v>
      </c>
      <c r="O112" s="16">
        <f>ROUND((M112-N112),5)</f>
        <v>-8022.24</v>
      </c>
      <c r="P112" s="17">
        <f>ROUND(IF(N112=0, IF(M112=0, 0, 1), M112/N112),5)</f>
        <v>0.67910999999999999</v>
      </c>
    </row>
    <row r="113" spans="1:16" ht="23.25" x14ac:dyDescent="0.35">
      <c r="A113" s="13"/>
      <c r="B113" s="13"/>
      <c r="C113" s="13"/>
      <c r="D113" s="13"/>
      <c r="E113" s="13" t="s">
        <v>393</v>
      </c>
      <c r="F113" s="13"/>
      <c r="G113" s="16">
        <v>251</v>
      </c>
      <c r="H113" s="16">
        <v>206</v>
      </c>
      <c r="I113" s="16">
        <v>1</v>
      </c>
      <c r="J113" s="16">
        <v>206</v>
      </c>
      <c r="K113" s="16">
        <v>0</v>
      </c>
      <c r="L113" s="16">
        <v>0</v>
      </c>
      <c r="M113" s="16">
        <f>ROUND(G113+H113+I113+J113+K113+L113,5)</f>
        <v>664</v>
      </c>
      <c r="N113" s="16">
        <v>500</v>
      </c>
      <c r="O113" s="16">
        <f>ROUND((M113-N113),5)</f>
        <v>164</v>
      </c>
      <c r="P113" s="17">
        <f>ROUND(IF(N113=0, IF(M113=0, 0, 1), M113/N113),5)</f>
        <v>1.3280000000000001</v>
      </c>
    </row>
    <row r="114" spans="1:16" ht="23.25" x14ac:dyDescent="0.35">
      <c r="A114" s="13"/>
      <c r="B114" s="13"/>
      <c r="C114" s="13"/>
      <c r="D114" s="13"/>
      <c r="E114" s="13" t="s">
        <v>220</v>
      </c>
      <c r="F114" s="13"/>
      <c r="G114" s="16">
        <v>0</v>
      </c>
      <c r="H114" s="16">
        <v>0</v>
      </c>
      <c r="I114" s="16">
        <v>0</v>
      </c>
      <c r="J114" s="16">
        <v>0</v>
      </c>
      <c r="K114" s="16">
        <v>830</v>
      </c>
      <c r="L114" s="16">
        <v>294.94</v>
      </c>
      <c r="M114" s="16">
        <f>ROUND(G114+H114+I114+J114+K114+L114,5)</f>
        <v>1124.94</v>
      </c>
      <c r="N114" s="16">
        <v>5000</v>
      </c>
      <c r="O114" s="16">
        <f>ROUND((M114-N114),5)</f>
        <v>-3875.06</v>
      </c>
      <c r="P114" s="17">
        <f>ROUND(IF(N114=0, IF(M114=0, 0, 1), M114/N114),5)</f>
        <v>0.22499</v>
      </c>
    </row>
    <row r="115" spans="1:16" ht="23.25" x14ac:dyDescent="0.35">
      <c r="A115" s="13"/>
      <c r="B115" s="13"/>
      <c r="C115" s="13"/>
      <c r="D115" s="13"/>
      <c r="E115" s="13" t="s">
        <v>394</v>
      </c>
      <c r="F115" s="13"/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f>ROUND(G115+H115+I115+J115+K115+L115,5)</f>
        <v>0</v>
      </c>
      <c r="N115" s="16">
        <v>500</v>
      </c>
      <c r="O115" s="16">
        <f>ROUND((M115-N115),5)</f>
        <v>-500</v>
      </c>
      <c r="P115" s="17">
        <f>ROUND(IF(N115=0, IF(M115=0, 0, 1), M115/N115),5)</f>
        <v>0</v>
      </c>
    </row>
    <row r="116" spans="1:16" ht="23.25" x14ac:dyDescent="0.35">
      <c r="A116" s="13"/>
      <c r="B116" s="13"/>
      <c r="C116" s="13"/>
      <c r="D116" s="13"/>
      <c r="E116" s="13" t="s">
        <v>206</v>
      </c>
      <c r="F116" s="13"/>
      <c r="G116" s="16">
        <v>0</v>
      </c>
      <c r="H116" s="16">
        <v>0</v>
      </c>
      <c r="I116" s="16">
        <v>51</v>
      </c>
      <c r="J116" s="16">
        <v>0</v>
      </c>
      <c r="K116" s="16">
        <v>0</v>
      </c>
      <c r="L116" s="16">
        <v>51</v>
      </c>
      <c r="M116" s="16">
        <f>ROUND(G116+H116+I116+J116+K116+L116,5)</f>
        <v>102</v>
      </c>
      <c r="N116" s="16">
        <v>3000</v>
      </c>
      <c r="O116" s="16">
        <f>ROUND((M116-N116),5)</f>
        <v>-2898</v>
      </c>
      <c r="P116" s="17">
        <f>ROUND(IF(N116=0, IF(M116=0, 0, 1), M116/N116),5)</f>
        <v>3.4000000000000002E-2</v>
      </c>
    </row>
    <row r="117" spans="1:16" ht="23.25" x14ac:dyDescent="0.35">
      <c r="A117" s="13"/>
      <c r="B117" s="13"/>
      <c r="C117" s="13"/>
      <c r="D117" s="13"/>
      <c r="E117" s="13" t="s">
        <v>395</v>
      </c>
      <c r="F117" s="13"/>
      <c r="G117" s="16">
        <v>0</v>
      </c>
      <c r="H117" s="16">
        <v>0</v>
      </c>
      <c r="I117" s="16">
        <v>263.58999999999997</v>
      </c>
      <c r="J117" s="16">
        <v>0</v>
      </c>
      <c r="K117" s="16">
        <v>0</v>
      </c>
      <c r="L117" s="16">
        <v>0</v>
      </c>
      <c r="M117" s="16">
        <f>ROUND(G117+H117+I117+J117+K117+L117,5)</f>
        <v>263.58999999999997</v>
      </c>
      <c r="N117" s="16"/>
      <c r="O117" s="16"/>
      <c r="P117" s="17"/>
    </row>
    <row r="118" spans="1:16" ht="23.25" x14ac:dyDescent="0.35">
      <c r="A118" s="13"/>
      <c r="B118" s="13"/>
      <c r="C118" s="13"/>
      <c r="D118" s="13"/>
      <c r="E118" s="13" t="s">
        <v>396</v>
      </c>
      <c r="F118" s="13"/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f>ROUND(G118+H118+I118+J118+K118+L118,5)</f>
        <v>0</v>
      </c>
      <c r="N118" s="16">
        <v>6000</v>
      </c>
      <c r="O118" s="16">
        <f>ROUND((M118-N118),5)</f>
        <v>-6000</v>
      </c>
      <c r="P118" s="17">
        <f>ROUND(IF(N118=0, IF(M118=0, 0, 1), M118/N118),5)</f>
        <v>0</v>
      </c>
    </row>
    <row r="119" spans="1:16" ht="23.25" x14ac:dyDescent="0.35">
      <c r="A119" s="13"/>
      <c r="B119" s="13"/>
      <c r="C119" s="13"/>
      <c r="D119" s="13"/>
      <c r="E119" s="13" t="s">
        <v>397</v>
      </c>
      <c r="F119" s="13"/>
      <c r="G119" s="16">
        <v>0</v>
      </c>
      <c r="H119" s="16">
        <v>600</v>
      </c>
      <c r="I119" s="16">
        <v>963.38</v>
      </c>
      <c r="J119" s="16">
        <v>315.13</v>
      </c>
      <c r="K119" s="16">
        <v>0</v>
      </c>
      <c r="L119" s="16">
        <v>240</v>
      </c>
      <c r="M119" s="16">
        <f>ROUND(G119+H119+I119+J119+K119+L119,5)</f>
        <v>2118.5100000000002</v>
      </c>
      <c r="N119" s="16">
        <v>2500</v>
      </c>
      <c r="O119" s="16">
        <f>ROUND((M119-N119),5)</f>
        <v>-381.49</v>
      </c>
      <c r="P119" s="17">
        <f>ROUND(IF(N119=0, IF(M119=0, 0, 1), M119/N119),5)</f>
        <v>0.84740000000000004</v>
      </c>
    </row>
    <row r="120" spans="1:16" ht="23.25" x14ac:dyDescent="0.35">
      <c r="A120" s="13"/>
      <c r="B120" s="13"/>
      <c r="C120" s="13"/>
      <c r="D120" s="13"/>
      <c r="E120" s="13" t="s">
        <v>398</v>
      </c>
      <c r="F120" s="13"/>
      <c r="G120" s="16">
        <v>0</v>
      </c>
      <c r="H120" s="16">
        <v>600</v>
      </c>
      <c r="I120" s="16">
        <v>236.26</v>
      </c>
      <c r="J120" s="16">
        <v>57.99</v>
      </c>
      <c r="K120" s="16">
        <v>0</v>
      </c>
      <c r="L120" s="16">
        <v>0</v>
      </c>
      <c r="M120" s="16">
        <f>ROUND(G120+H120+I120+J120+K120+L120,5)</f>
        <v>894.25</v>
      </c>
      <c r="N120" s="16"/>
      <c r="O120" s="16"/>
      <c r="P120" s="17"/>
    </row>
    <row r="121" spans="1:16" ht="23.25" x14ac:dyDescent="0.35">
      <c r="A121" s="13"/>
      <c r="B121" s="13"/>
      <c r="C121" s="13"/>
      <c r="D121" s="13"/>
      <c r="E121" s="13" t="s">
        <v>197</v>
      </c>
      <c r="F121" s="13"/>
      <c r="G121" s="16">
        <v>0</v>
      </c>
      <c r="H121" s="16">
        <v>0</v>
      </c>
      <c r="I121" s="16">
        <v>0</v>
      </c>
      <c r="J121" s="16">
        <v>5446.56</v>
      </c>
      <c r="K121" s="16">
        <v>5621.28</v>
      </c>
      <c r="L121" s="16">
        <v>0</v>
      </c>
      <c r="M121" s="16">
        <f>ROUND(G121+H121+I121+J121+K121+L121,5)</f>
        <v>11067.84</v>
      </c>
      <c r="N121" s="16">
        <v>16498.93</v>
      </c>
      <c r="O121" s="16">
        <f>ROUND((M121-N121),5)</f>
        <v>-5431.09</v>
      </c>
      <c r="P121" s="17">
        <f>ROUND(IF(N121=0, IF(M121=0, 0, 1), M121/N121),5)</f>
        <v>0.67081999999999997</v>
      </c>
    </row>
    <row r="122" spans="1:16" ht="23.25" x14ac:dyDescent="0.35">
      <c r="A122" s="13"/>
      <c r="B122" s="13"/>
      <c r="C122" s="13"/>
      <c r="D122" s="13"/>
      <c r="E122" s="13" t="s">
        <v>399</v>
      </c>
      <c r="F122" s="13"/>
      <c r="G122" s="16">
        <v>0</v>
      </c>
      <c r="H122" s="16">
        <v>0</v>
      </c>
      <c r="I122" s="16">
        <v>32056.07</v>
      </c>
      <c r="J122" s="16">
        <v>0</v>
      </c>
      <c r="K122" s="16">
        <v>0</v>
      </c>
      <c r="L122" s="16">
        <v>0</v>
      </c>
      <c r="M122" s="16">
        <f>ROUND(G122+H122+I122+J122+K122+L122,5)</f>
        <v>32056.07</v>
      </c>
      <c r="N122" s="16">
        <v>39000</v>
      </c>
      <c r="O122" s="16">
        <f>ROUND((M122-N122),5)</f>
        <v>-6943.93</v>
      </c>
      <c r="P122" s="17">
        <f>ROUND(IF(N122=0, IF(M122=0, 0, 1), M122/N122),5)</f>
        <v>0.82194999999999996</v>
      </c>
    </row>
    <row r="123" spans="1:16" ht="23.25" x14ac:dyDescent="0.35">
      <c r="A123" s="13"/>
      <c r="B123" s="13"/>
      <c r="C123" s="13"/>
      <c r="D123" s="13"/>
      <c r="E123" s="13" t="s">
        <v>400</v>
      </c>
      <c r="F123" s="13"/>
      <c r="G123" s="16">
        <v>0</v>
      </c>
      <c r="H123" s="16">
        <v>0</v>
      </c>
      <c r="I123" s="16">
        <v>0</v>
      </c>
      <c r="J123" s="16">
        <v>0</v>
      </c>
      <c r="K123" s="16">
        <v>0</v>
      </c>
      <c r="L123" s="16">
        <v>0</v>
      </c>
      <c r="M123" s="16">
        <f>ROUND(G123+H123+I123+J123+K123+L123,5)</f>
        <v>0</v>
      </c>
      <c r="N123" s="16">
        <v>89000</v>
      </c>
      <c r="O123" s="16">
        <f>ROUND((M123-N123),5)</f>
        <v>-89000</v>
      </c>
      <c r="P123" s="17">
        <f>ROUND(IF(N123=0, IF(M123=0, 0, 1), M123/N123),5)</f>
        <v>0</v>
      </c>
    </row>
    <row r="124" spans="1:16" ht="23.25" x14ac:dyDescent="0.35">
      <c r="A124" s="13"/>
      <c r="B124" s="13"/>
      <c r="C124" s="13"/>
      <c r="D124" s="13"/>
      <c r="E124" s="13" t="s">
        <v>401</v>
      </c>
      <c r="F124" s="13"/>
      <c r="G124" s="16">
        <v>350</v>
      </c>
      <c r="H124" s="16">
        <v>0</v>
      </c>
      <c r="I124" s="16">
        <v>0</v>
      </c>
      <c r="J124" s="16">
        <v>0</v>
      </c>
      <c r="K124" s="16">
        <v>0</v>
      </c>
      <c r="L124" s="16">
        <v>250</v>
      </c>
      <c r="M124" s="16">
        <f>ROUND(G124+H124+I124+J124+K124+L124,5)</f>
        <v>600</v>
      </c>
      <c r="N124" s="16"/>
      <c r="O124" s="16"/>
      <c r="P124" s="17"/>
    </row>
    <row r="125" spans="1:16" ht="23.25" x14ac:dyDescent="0.35">
      <c r="A125" s="13"/>
      <c r="B125" s="13"/>
      <c r="C125" s="13"/>
      <c r="D125" s="13"/>
      <c r="E125" s="13" t="s">
        <v>402</v>
      </c>
      <c r="F125" s="13"/>
      <c r="G125" s="16">
        <v>0</v>
      </c>
      <c r="H125" s="16">
        <v>0</v>
      </c>
      <c r="I125" s="16">
        <v>0</v>
      </c>
      <c r="J125" s="16">
        <v>3609.71</v>
      </c>
      <c r="K125" s="16">
        <v>952.61</v>
      </c>
      <c r="L125" s="16">
        <v>0</v>
      </c>
      <c r="M125" s="16">
        <f>ROUND(G125+H125+I125+J125+K125+L125,5)</f>
        <v>4562.32</v>
      </c>
      <c r="N125" s="16">
        <v>22000</v>
      </c>
      <c r="O125" s="16">
        <f>ROUND((M125-N125),5)</f>
        <v>-17437.68</v>
      </c>
      <c r="P125" s="17">
        <f>ROUND(IF(N125=0, IF(M125=0, 0, 1), M125/N125),5)</f>
        <v>0.20738000000000001</v>
      </c>
    </row>
    <row r="126" spans="1:16" ht="23.25" x14ac:dyDescent="0.35">
      <c r="A126" s="13"/>
      <c r="B126" s="13"/>
      <c r="C126" s="13"/>
      <c r="D126" s="13"/>
      <c r="E126" s="13" t="s">
        <v>403</v>
      </c>
      <c r="F126" s="13"/>
      <c r="G126" s="16">
        <v>3600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f>ROUND(G126+H126+I126+J126+K126+L126,5)</f>
        <v>3600</v>
      </c>
      <c r="N126" s="16">
        <v>4000</v>
      </c>
      <c r="O126" s="16">
        <f>ROUND((M126-N126),5)</f>
        <v>-400</v>
      </c>
      <c r="P126" s="17">
        <f>ROUND(IF(N126=0, IF(M126=0, 0, 1), M126/N126),5)</f>
        <v>0.9</v>
      </c>
    </row>
    <row r="127" spans="1:16" ht="23.25" x14ac:dyDescent="0.35">
      <c r="A127" s="13"/>
      <c r="B127" s="13"/>
      <c r="C127" s="13"/>
      <c r="D127" s="13"/>
      <c r="E127" s="13" t="s">
        <v>404</v>
      </c>
      <c r="F127" s="13"/>
      <c r="G127" s="16">
        <v>0</v>
      </c>
      <c r="H127" s="16">
        <v>0</v>
      </c>
      <c r="I127" s="16">
        <v>0</v>
      </c>
      <c r="J127" s="16">
        <v>0</v>
      </c>
      <c r="K127" s="16">
        <v>0</v>
      </c>
      <c r="L127" s="16">
        <v>0</v>
      </c>
      <c r="M127" s="16">
        <f>ROUND(G127+H127+I127+J127+K127+L127,5)</f>
        <v>0</v>
      </c>
      <c r="N127" s="16">
        <v>2500</v>
      </c>
      <c r="O127" s="16">
        <f>ROUND((M127-N127),5)</f>
        <v>-2500</v>
      </c>
      <c r="P127" s="17">
        <f>ROUND(IF(N127=0, IF(M127=0, 0, 1), M127/N127),5)</f>
        <v>0</v>
      </c>
    </row>
    <row r="128" spans="1:16" ht="23.25" x14ac:dyDescent="0.35">
      <c r="A128" s="13"/>
      <c r="B128" s="13"/>
      <c r="C128" s="13"/>
      <c r="D128" s="13"/>
      <c r="E128" s="13" t="s">
        <v>208</v>
      </c>
      <c r="F128" s="13"/>
      <c r="G128" s="16">
        <v>0</v>
      </c>
      <c r="H128" s="16">
        <v>0</v>
      </c>
      <c r="I128" s="16">
        <v>150</v>
      </c>
      <c r="J128" s="16">
        <v>1950.79</v>
      </c>
      <c r="K128" s="16">
        <v>375</v>
      </c>
      <c r="L128" s="16">
        <v>0</v>
      </c>
      <c r="M128" s="16">
        <f>ROUND(G128+H128+I128+J128+K128+L128,5)</f>
        <v>2475.79</v>
      </c>
      <c r="N128" s="16">
        <v>2000</v>
      </c>
      <c r="O128" s="16">
        <f>ROUND((M128-N128),5)</f>
        <v>475.79</v>
      </c>
      <c r="P128" s="17">
        <f>ROUND(IF(N128=0, IF(M128=0, 0, 1), M128/N128),5)</f>
        <v>1.2379</v>
      </c>
    </row>
    <row r="129" spans="1:16" ht="23.25" x14ac:dyDescent="0.35">
      <c r="A129" s="13"/>
      <c r="B129" s="13"/>
      <c r="C129" s="13"/>
      <c r="D129" s="13"/>
      <c r="E129" s="13" t="s">
        <v>286</v>
      </c>
      <c r="F129" s="13"/>
      <c r="G129" s="16">
        <v>0</v>
      </c>
      <c r="H129" s="16">
        <v>185.54</v>
      </c>
      <c r="I129" s="16">
        <v>1187.8399999999999</v>
      </c>
      <c r="J129" s="16">
        <v>1069.44</v>
      </c>
      <c r="K129" s="16">
        <v>136</v>
      </c>
      <c r="L129" s="16">
        <v>408</v>
      </c>
      <c r="M129" s="16">
        <f>ROUND(G129+H129+I129+J129+K129+L129,5)</f>
        <v>2986.82</v>
      </c>
      <c r="N129" s="16"/>
      <c r="O129" s="16"/>
      <c r="P129" s="17"/>
    </row>
    <row r="130" spans="1:16" ht="23.25" x14ac:dyDescent="0.35">
      <c r="A130" s="13"/>
      <c r="B130" s="13"/>
      <c r="C130" s="13"/>
      <c r="D130" s="13"/>
      <c r="E130" s="13" t="s">
        <v>180</v>
      </c>
      <c r="F130" s="13"/>
      <c r="G130" s="16">
        <v>350.66</v>
      </c>
      <c r="H130" s="16">
        <v>442.82</v>
      </c>
      <c r="I130" s="16">
        <v>126.16</v>
      </c>
      <c r="J130" s="16">
        <v>563.64</v>
      </c>
      <c r="K130" s="16">
        <v>587.01</v>
      </c>
      <c r="L130" s="16">
        <v>536.84</v>
      </c>
      <c r="M130" s="16">
        <f>ROUND(G130+H130+I130+J130+K130+L130,5)</f>
        <v>2607.13</v>
      </c>
      <c r="N130" s="16">
        <v>1500</v>
      </c>
      <c r="O130" s="16">
        <f>ROUND((M130-N130),5)</f>
        <v>1107.1300000000001</v>
      </c>
      <c r="P130" s="17">
        <f>ROUND(IF(N130=0, IF(M130=0, 0, 1), M130/N130),5)</f>
        <v>1.7380899999999999</v>
      </c>
    </row>
    <row r="131" spans="1:16" ht="23.25" x14ac:dyDescent="0.35">
      <c r="A131" s="13"/>
      <c r="B131" s="13"/>
      <c r="C131" s="13"/>
      <c r="D131" s="13"/>
      <c r="E131" s="13" t="s">
        <v>405</v>
      </c>
      <c r="F131" s="13"/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f>ROUND(G131+H131+I131+J131+K131+L131,5)</f>
        <v>0</v>
      </c>
      <c r="N131" s="16">
        <v>500</v>
      </c>
      <c r="O131" s="16">
        <f>ROUND((M131-N131),5)</f>
        <v>-500</v>
      </c>
      <c r="P131" s="17">
        <f>ROUND(IF(N131=0, IF(M131=0, 0, 1), M131/N131),5)</f>
        <v>0</v>
      </c>
    </row>
    <row r="132" spans="1:16" ht="23.25" x14ac:dyDescent="0.35">
      <c r="A132" s="13"/>
      <c r="B132" s="13"/>
      <c r="C132" s="13"/>
      <c r="D132" s="13"/>
      <c r="E132" s="13" t="s">
        <v>406</v>
      </c>
      <c r="F132" s="13"/>
      <c r="G132" s="16"/>
      <c r="H132" s="16"/>
      <c r="I132" s="16"/>
      <c r="J132" s="16"/>
      <c r="K132" s="16"/>
      <c r="L132" s="16"/>
      <c r="M132" s="16"/>
      <c r="N132" s="16"/>
      <c r="O132" s="16"/>
      <c r="P132" s="17"/>
    </row>
    <row r="133" spans="1:16" ht="23.25" x14ac:dyDescent="0.35">
      <c r="A133" s="13"/>
      <c r="B133" s="13"/>
      <c r="C133" s="13"/>
      <c r="D133" s="13"/>
      <c r="E133" s="13"/>
      <c r="F133" s="13" t="s">
        <v>231</v>
      </c>
      <c r="G133" s="16">
        <v>11992.79</v>
      </c>
      <c r="H133" s="16">
        <v>10567.53</v>
      </c>
      <c r="I133" s="16">
        <v>17436.82</v>
      </c>
      <c r="J133" s="16">
        <v>13463.63</v>
      </c>
      <c r="K133" s="16">
        <v>13242.38</v>
      </c>
      <c r="L133" s="16">
        <v>11717.85</v>
      </c>
      <c r="M133" s="16">
        <f>ROUND(G133+H133+I133+J133+K133+L133,5)</f>
        <v>78421</v>
      </c>
      <c r="N133" s="16">
        <v>39059.25</v>
      </c>
      <c r="O133" s="16">
        <f>ROUND((M133-N133),5)</f>
        <v>39361.75</v>
      </c>
      <c r="P133" s="17">
        <f>ROUND(IF(N133=0, IF(M133=0, 0, 1), M133/N133),5)</f>
        <v>2.0077400000000001</v>
      </c>
    </row>
    <row r="134" spans="1:16" ht="23.25" x14ac:dyDescent="0.35">
      <c r="A134" s="13"/>
      <c r="B134" s="13"/>
      <c r="C134" s="13"/>
      <c r="D134" s="13"/>
      <c r="E134" s="13"/>
      <c r="F134" s="13" t="s">
        <v>230</v>
      </c>
      <c r="G134" s="16">
        <v>22554.81</v>
      </c>
      <c r="H134" s="16">
        <v>23468.07</v>
      </c>
      <c r="I134" s="16">
        <v>39151.53</v>
      </c>
      <c r="J134" s="16">
        <v>26292.560000000001</v>
      </c>
      <c r="K134" s="16">
        <v>-41305.29</v>
      </c>
      <c r="L134" s="16">
        <v>8951.26</v>
      </c>
      <c r="M134" s="16">
        <f>ROUND(G134+H134+I134+J134+K134+L134,5)</f>
        <v>79112.94</v>
      </c>
      <c r="N134" s="16">
        <v>324915</v>
      </c>
      <c r="O134" s="16">
        <f>ROUND((M134-N134),5)</f>
        <v>-245802.06</v>
      </c>
      <c r="P134" s="17">
        <f>ROUND(IF(N134=0, IF(M134=0, 0, 1), M134/N134),5)</f>
        <v>0.24349000000000001</v>
      </c>
    </row>
    <row r="135" spans="1:16" thickBot="1" x14ac:dyDescent="0.4">
      <c r="A135" s="13"/>
      <c r="B135" s="13"/>
      <c r="C135" s="13"/>
      <c r="D135" s="13"/>
      <c r="E135" s="13"/>
      <c r="F135" s="13" t="s">
        <v>407</v>
      </c>
      <c r="G135" s="18">
        <v>0</v>
      </c>
      <c r="H135" s="18">
        <v>0</v>
      </c>
      <c r="I135" s="18">
        <v>1453.6</v>
      </c>
      <c r="J135" s="18">
        <v>0</v>
      </c>
      <c r="K135" s="18">
        <v>0</v>
      </c>
      <c r="L135" s="18">
        <v>0</v>
      </c>
      <c r="M135" s="18">
        <f>ROUND(G135+H135+I135+J135+K135+L135,5)</f>
        <v>1453.6</v>
      </c>
      <c r="N135" s="18"/>
      <c r="O135" s="18"/>
      <c r="P135" s="19"/>
    </row>
    <row r="136" spans="1:16" ht="23.25" x14ac:dyDescent="0.35">
      <c r="A136" s="13"/>
      <c r="B136" s="13"/>
      <c r="C136" s="13"/>
      <c r="D136" s="13"/>
      <c r="E136" s="13" t="s">
        <v>408</v>
      </c>
      <c r="F136" s="13"/>
      <c r="G136" s="16">
        <f>ROUND(SUM(G132:G135),5)</f>
        <v>34547.599999999999</v>
      </c>
      <c r="H136" s="16">
        <f>ROUND(SUM(H132:H135),5)</f>
        <v>34035.599999999999</v>
      </c>
      <c r="I136" s="16">
        <f>ROUND(SUM(I132:I135),5)</f>
        <v>58041.95</v>
      </c>
      <c r="J136" s="16">
        <f>ROUND(SUM(J132:J135),5)</f>
        <v>39756.19</v>
      </c>
      <c r="K136" s="16">
        <f>ROUND(SUM(K132:K135),5)</f>
        <v>-28062.91</v>
      </c>
      <c r="L136" s="16">
        <f>ROUND(SUM(L132:L135),5)</f>
        <v>20669.11</v>
      </c>
      <c r="M136" s="16">
        <f>ROUND(G136+H136+I136+J136+K136+L136,5)</f>
        <v>158987.54</v>
      </c>
      <c r="N136" s="16">
        <f>ROUND(SUM(N132:N135),5)</f>
        <v>363974.25</v>
      </c>
      <c r="O136" s="16">
        <f>ROUND((M136-N136),5)</f>
        <v>-204986.71</v>
      </c>
      <c r="P136" s="17">
        <f>ROUND(IF(N136=0, IF(M136=0, 0, 1), M136/N136),5)</f>
        <v>0.43680999999999998</v>
      </c>
    </row>
    <row r="137" spans="1:16" ht="23.25" x14ac:dyDescent="0.35">
      <c r="A137" s="13"/>
      <c r="B137" s="13"/>
      <c r="C137" s="13"/>
      <c r="D137" s="13"/>
      <c r="E137" s="13" t="s">
        <v>217</v>
      </c>
      <c r="F137" s="13"/>
      <c r="G137" s="16">
        <v>2879.16</v>
      </c>
      <c r="H137" s="16">
        <v>0</v>
      </c>
      <c r="I137" s="16">
        <v>0</v>
      </c>
      <c r="J137" s="16">
        <v>0</v>
      </c>
      <c r="K137" s="16">
        <v>0</v>
      </c>
      <c r="L137" s="16">
        <v>0</v>
      </c>
      <c r="M137" s="16">
        <f>ROUND(G137+H137+I137+J137+K137+L137,5)</f>
        <v>2879.16</v>
      </c>
      <c r="N137" s="16">
        <v>4000</v>
      </c>
      <c r="O137" s="16">
        <f>ROUND((M137-N137),5)</f>
        <v>-1120.8399999999999</v>
      </c>
      <c r="P137" s="17">
        <f>ROUND(IF(N137=0, IF(M137=0, 0, 1), M137/N137),5)</f>
        <v>0.71979000000000004</v>
      </c>
    </row>
    <row r="138" spans="1:16" ht="23.25" x14ac:dyDescent="0.35">
      <c r="A138" s="13"/>
      <c r="B138" s="13"/>
      <c r="C138" s="13"/>
      <c r="D138" s="13"/>
      <c r="E138" s="13" t="s">
        <v>185</v>
      </c>
      <c r="F138" s="13"/>
      <c r="G138" s="16">
        <v>0</v>
      </c>
      <c r="H138" s="16">
        <v>561.75</v>
      </c>
      <c r="I138" s="16">
        <v>150</v>
      </c>
      <c r="J138" s="16">
        <v>33.35</v>
      </c>
      <c r="K138" s="16">
        <v>581.08000000000004</v>
      </c>
      <c r="L138" s="16">
        <v>313.86</v>
      </c>
      <c r="M138" s="16">
        <f>ROUND(G138+H138+I138+J138+K138+L138,5)</f>
        <v>1640.04</v>
      </c>
      <c r="N138" s="16">
        <v>3000</v>
      </c>
      <c r="O138" s="16">
        <f>ROUND((M138-N138),5)</f>
        <v>-1359.96</v>
      </c>
      <c r="P138" s="17">
        <f>ROUND(IF(N138=0, IF(M138=0, 0, 1), M138/N138),5)</f>
        <v>0.54668000000000005</v>
      </c>
    </row>
    <row r="139" spans="1:16" ht="23.25" x14ac:dyDescent="0.35">
      <c r="A139" s="13"/>
      <c r="B139" s="13"/>
      <c r="C139" s="13"/>
      <c r="D139" s="13"/>
      <c r="E139" s="13" t="s">
        <v>409</v>
      </c>
      <c r="F139" s="13"/>
      <c r="G139" s="16">
        <v>0</v>
      </c>
      <c r="H139" s="16">
        <v>0</v>
      </c>
      <c r="I139" s="16">
        <v>0</v>
      </c>
      <c r="J139" s="16">
        <v>23</v>
      </c>
      <c r="K139" s="16">
        <v>0</v>
      </c>
      <c r="L139" s="16">
        <v>0</v>
      </c>
      <c r="M139" s="16">
        <f>ROUND(G139+H139+I139+J139+K139+L139,5)</f>
        <v>23</v>
      </c>
      <c r="N139" s="16">
        <v>4000</v>
      </c>
      <c r="O139" s="16">
        <f>ROUND((M139-N139),5)</f>
        <v>-3977</v>
      </c>
      <c r="P139" s="17">
        <f>ROUND(IF(N139=0, IF(M139=0, 0, 1), M139/N139),5)</f>
        <v>5.7499999999999999E-3</v>
      </c>
    </row>
    <row r="140" spans="1:16" ht="23.25" x14ac:dyDescent="0.35">
      <c r="A140" s="13"/>
      <c r="B140" s="13"/>
      <c r="C140" s="13"/>
      <c r="D140" s="13"/>
      <c r="E140" s="13" t="s">
        <v>410</v>
      </c>
      <c r="F140" s="13"/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f>ROUND(G140+H140+I140+J140+K140+L140,5)</f>
        <v>0</v>
      </c>
      <c r="N140" s="16">
        <v>2000</v>
      </c>
      <c r="O140" s="16">
        <f>ROUND((M140-N140),5)</f>
        <v>-2000</v>
      </c>
      <c r="P140" s="17">
        <f>ROUND(IF(N140=0, IF(M140=0, 0, 1), M140/N140),5)</f>
        <v>0</v>
      </c>
    </row>
    <row r="141" spans="1:16" ht="23.25" x14ac:dyDescent="0.35">
      <c r="A141" s="13"/>
      <c r="B141" s="13"/>
      <c r="C141" s="13"/>
      <c r="D141" s="13"/>
      <c r="E141" s="13" t="s">
        <v>189</v>
      </c>
      <c r="F141" s="13"/>
      <c r="G141" s="16">
        <v>6374.29</v>
      </c>
      <c r="H141" s="16">
        <v>567.99</v>
      </c>
      <c r="I141" s="16">
        <v>660.6</v>
      </c>
      <c r="J141" s="16">
        <v>0</v>
      </c>
      <c r="K141" s="16">
        <v>842.52</v>
      </c>
      <c r="L141" s="16">
        <v>11068.1</v>
      </c>
      <c r="M141" s="16">
        <f>ROUND(G141+H141+I141+J141+K141+L141,5)</f>
        <v>19513.5</v>
      </c>
      <c r="N141" s="16">
        <v>210000</v>
      </c>
      <c r="O141" s="16">
        <f>ROUND((M141-N141),5)</f>
        <v>-190486.5</v>
      </c>
      <c r="P141" s="17">
        <f>ROUND(IF(N141=0, IF(M141=0, 0, 1), M141/N141),5)</f>
        <v>9.2920000000000003E-2</v>
      </c>
    </row>
    <row r="142" spans="1:16" ht="23.25" x14ac:dyDescent="0.35">
      <c r="A142" s="13"/>
      <c r="B142" s="13"/>
      <c r="C142" s="13"/>
      <c r="D142" s="13"/>
      <c r="E142" s="13" t="s">
        <v>181</v>
      </c>
      <c r="F142" s="13"/>
      <c r="G142" s="16">
        <v>217.19</v>
      </c>
      <c r="H142" s="16">
        <v>0</v>
      </c>
      <c r="I142" s="16">
        <v>0</v>
      </c>
      <c r="J142" s="16">
        <v>17.48</v>
      </c>
      <c r="K142" s="16">
        <v>0</v>
      </c>
      <c r="L142" s="16">
        <v>120.72</v>
      </c>
      <c r="M142" s="16">
        <f>ROUND(G142+H142+I142+J142+K142+L142,5)</f>
        <v>355.39</v>
      </c>
      <c r="N142" s="16"/>
      <c r="O142" s="16"/>
      <c r="P142" s="17"/>
    </row>
    <row r="143" spans="1:16" ht="23.25" x14ac:dyDescent="0.35">
      <c r="A143" s="13"/>
      <c r="B143" s="13"/>
      <c r="C143" s="13"/>
      <c r="D143" s="13"/>
      <c r="E143" s="13" t="s">
        <v>182</v>
      </c>
      <c r="F143" s="13"/>
      <c r="G143" s="16">
        <v>130.13999999999999</v>
      </c>
      <c r="H143" s="16">
        <v>0</v>
      </c>
      <c r="I143" s="16">
        <v>0</v>
      </c>
      <c r="J143" s="16">
        <v>371.72</v>
      </c>
      <c r="K143" s="16">
        <v>0</v>
      </c>
      <c r="L143" s="16">
        <v>484.82</v>
      </c>
      <c r="M143" s="16">
        <f>ROUND(G143+H143+I143+J143+K143+L143,5)</f>
        <v>986.68</v>
      </c>
      <c r="N143" s="16">
        <v>5000</v>
      </c>
      <c r="O143" s="16">
        <f>ROUND((M143-N143),5)</f>
        <v>-4013.32</v>
      </c>
      <c r="P143" s="17">
        <f>ROUND(IF(N143=0, IF(M143=0, 0, 1), M143/N143),5)</f>
        <v>0.19733999999999999</v>
      </c>
    </row>
    <row r="144" spans="1:16" ht="23.25" x14ac:dyDescent="0.35">
      <c r="A144" s="13"/>
      <c r="B144" s="13"/>
      <c r="C144" s="13"/>
      <c r="D144" s="13"/>
      <c r="E144" s="13" t="s">
        <v>411</v>
      </c>
      <c r="F144" s="13"/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f>ROUND(G144+H144+I144+J144+K144+L144,5)</f>
        <v>0</v>
      </c>
      <c r="N144" s="16">
        <v>2000</v>
      </c>
      <c r="O144" s="16">
        <f>ROUND((M144-N144),5)</f>
        <v>-2000</v>
      </c>
      <c r="P144" s="17">
        <f>ROUND(IF(N144=0, IF(M144=0, 0, 1), M144/N144),5)</f>
        <v>0</v>
      </c>
    </row>
    <row r="145" spans="1:16" ht="23.25" x14ac:dyDescent="0.35">
      <c r="A145" s="13"/>
      <c r="B145" s="13"/>
      <c r="C145" s="13"/>
      <c r="D145" s="13"/>
      <c r="E145" s="13" t="s">
        <v>196</v>
      </c>
      <c r="F145" s="13"/>
      <c r="G145" s="16">
        <v>0</v>
      </c>
      <c r="H145" s="16">
        <v>0</v>
      </c>
      <c r="I145" s="16">
        <v>0</v>
      </c>
      <c r="J145" s="16">
        <v>1167.1199999999999</v>
      </c>
      <c r="K145" s="16">
        <v>1204.56</v>
      </c>
      <c r="L145" s="16">
        <v>0</v>
      </c>
      <c r="M145" s="16">
        <f>ROUND(G145+H145+I145+J145+K145+L145,5)</f>
        <v>2371.6799999999998</v>
      </c>
      <c r="N145" s="16"/>
      <c r="O145" s="16"/>
      <c r="P145" s="17"/>
    </row>
    <row r="146" spans="1:16" ht="23.25" x14ac:dyDescent="0.35">
      <c r="A146" s="13"/>
      <c r="B146" s="13"/>
      <c r="C146" s="13"/>
      <c r="D146" s="13"/>
      <c r="E146" s="13" t="s">
        <v>177</v>
      </c>
      <c r="F146" s="13"/>
      <c r="G146" s="16">
        <v>0</v>
      </c>
      <c r="H146" s="16">
        <v>0</v>
      </c>
      <c r="I146" s="16">
        <v>0</v>
      </c>
      <c r="J146" s="16">
        <v>0</v>
      </c>
      <c r="K146" s="16">
        <v>261.77</v>
      </c>
      <c r="L146" s="16">
        <v>382.34</v>
      </c>
      <c r="M146" s="16">
        <f>ROUND(G146+H146+I146+J146+K146+L146,5)</f>
        <v>644.11</v>
      </c>
      <c r="N146" s="16">
        <v>1000</v>
      </c>
      <c r="O146" s="16">
        <f>ROUND((M146-N146),5)</f>
        <v>-355.89</v>
      </c>
      <c r="P146" s="17">
        <f>ROUND(IF(N146=0, IF(M146=0, 0, 1), M146/N146),5)</f>
        <v>0.64410999999999996</v>
      </c>
    </row>
    <row r="147" spans="1:16" ht="23.25" x14ac:dyDescent="0.35">
      <c r="A147" s="13"/>
      <c r="B147" s="13"/>
      <c r="C147" s="13"/>
      <c r="D147" s="13"/>
      <c r="E147" s="13" t="s">
        <v>216</v>
      </c>
      <c r="F147" s="13"/>
      <c r="G147" s="16">
        <v>75.010000000000005</v>
      </c>
      <c r="H147" s="16">
        <v>0</v>
      </c>
      <c r="I147" s="16">
        <v>0</v>
      </c>
      <c r="J147" s="16">
        <v>302.29000000000002</v>
      </c>
      <c r="K147" s="16">
        <v>0</v>
      </c>
      <c r="L147" s="16">
        <v>6804.06</v>
      </c>
      <c r="M147" s="16">
        <f>ROUND(G147+H147+I147+J147+K147+L147,5)</f>
        <v>7181.36</v>
      </c>
      <c r="N147" s="16">
        <v>15000</v>
      </c>
      <c r="O147" s="16">
        <f>ROUND((M147-N147),5)</f>
        <v>-7818.64</v>
      </c>
      <c r="P147" s="17">
        <f>ROUND(IF(N147=0, IF(M147=0, 0, 1), M147/N147),5)</f>
        <v>0.47876000000000002</v>
      </c>
    </row>
    <row r="148" spans="1:16" ht="23.25" x14ac:dyDescent="0.35">
      <c r="A148" s="13"/>
      <c r="B148" s="13"/>
      <c r="C148" s="13"/>
      <c r="D148" s="13"/>
      <c r="E148" s="13" t="s">
        <v>214</v>
      </c>
      <c r="F148" s="13"/>
      <c r="G148" s="16">
        <v>271.25</v>
      </c>
      <c r="H148" s="16">
        <v>0</v>
      </c>
      <c r="I148" s="16">
        <v>0</v>
      </c>
      <c r="J148" s="16">
        <v>0</v>
      </c>
      <c r="K148" s="16">
        <v>0</v>
      </c>
      <c r="L148" s="16">
        <v>20</v>
      </c>
      <c r="M148" s="16">
        <f>ROUND(G148+H148+I148+J148+K148+L148,5)</f>
        <v>291.25</v>
      </c>
      <c r="N148" s="16">
        <v>2000</v>
      </c>
      <c r="O148" s="16">
        <f>ROUND((M148-N148),5)</f>
        <v>-1708.75</v>
      </c>
      <c r="P148" s="17">
        <f>ROUND(IF(N148=0, IF(M148=0, 0, 1), M148/N148),5)</f>
        <v>0.14563000000000001</v>
      </c>
    </row>
    <row r="149" spans="1:16" ht="23.25" x14ac:dyDescent="0.35">
      <c r="A149" s="13"/>
      <c r="B149" s="13"/>
      <c r="C149" s="13"/>
      <c r="D149" s="13"/>
      <c r="E149" s="13" t="s">
        <v>412</v>
      </c>
      <c r="F149" s="13"/>
      <c r="G149" s="16">
        <v>0</v>
      </c>
      <c r="H149" s="16">
        <v>0</v>
      </c>
      <c r="I149" s="16">
        <v>0</v>
      </c>
      <c r="J149" s="16">
        <v>68.06</v>
      </c>
      <c r="K149" s="16">
        <v>0</v>
      </c>
      <c r="L149" s="16">
        <v>0</v>
      </c>
      <c r="M149" s="16">
        <f>ROUND(G149+H149+I149+J149+K149+L149,5)</f>
        <v>68.06</v>
      </c>
      <c r="N149" s="16">
        <v>800</v>
      </c>
      <c r="O149" s="16">
        <f>ROUND((M149-N149),5)</f>
        <v>-731.94</v>
      </c>
      <c r="P149" s="17">
        <f>ROUND(IF(N149=0, IF(M149=0, 0, 1), M149/N149),5)</f>
        <v>8.5080000000000003E-2</v>
      </c>
    </row>
    <row r="150" spans="1:16" ht="23.25" x14ac:dyDescent="0.35">
      <c r="A150" s="13"/>
      <c r="B150" s="13"/>
      <c r="C150" s="13"/>
      <c r="D150" s="13"/>
      <c r="E150" s="13" t="s">
        <v>413</v>
      </c>
      <c r="F150" s="13"/>
      <c r="G150" s="16">
        <v>900</v>
      </c>
      <c r="H150" s="16">
        <v>300</v>
      </c>
      <c r="I150" s="16">
        <v>0</v>
      </c>
      <c r="J150" s="16">
        <v>0</v>
      </c>
      <c r="K150" s="16">
        <v>0</v>
      </c>
      <c r="L150" s="16">
        <v>-200</v>
      </c>
      <c r="M150" s="16">
        <f>ROUND(G150+H150+I150+J150+K150+L150,5)</f>
        <v>1000</v>
      </c>
      <c r="N150" s="16">
        <v>3000</v>
      </c>
      <c r="O150" s="16">
        <f>ROUND((M150-N150),5)</f>
        <v>-2000</v>
      </c>
      <c r="P150" s="17">
        <f>ROUND(IF(N150=0, IF(M150=0, 0, 1), M150/N150),5)</f>
        <v>0.33333000000000002</v>
      </c>
    </row>
    <row r="151" spans="1:16" ht="23.25" x14ac:dyDescent="0.35">
      <c r="A151" s="13"/>
      <c r="B151" s="13"/>
      <c r="C151" s="13"/>
      <c r="D151" s="13"/>
      <c r="E151" s="13" t="s">
        <v>200</v>
      </c>
      <c r="F151" s="13"/>
      <c r="G151" s="16">
        <v>0</v>
      </c>
      <c r="H151" s="16">
        <v>0</v>
      </c>
      <c r="I151" s="16">
        <v>0</v>
      </c>
      <c r="J151" s="16">
        <v>6500</v>
      </c>
      <c r="K151" s="16">
        <v>2561.08</v>
      </c>
      <c r="L151" s="16">
        <v>6500</v>
      </c>
      <c r="M151" s="16">
        <f>ROUND(G151+H151+I151+J151+K151+L151,5)</f>
        <v>15561.08</v>
      </c>
      <c r="N151" s="16">
        <v>31680</v>
      </c>
      <c r="O151" s="16">
        <f>ROUND((M151-N151),5)</f>
        <v>-16118.92</v>
      </c>
      <c r="P151" s="17">
        <f>ROUND(IF(N151=0, IF(M151=0, 0, 1), M151/N151),5)</f>
        <v>0.49120000000000003</v>
      </c>
    </row>
    <row r="152" spans="1:16" ht="23.25" x14ac:dyDescent="0.35">
      <c r="A152" s="13"/>
      <c r="B152" s="13"/>
      <c r="C152" s="13"/>
      <c r="D152" s="13"/>
      <c r="E152" s="13" t="s">
        <v>414</v>
      </c>
      <c r="F152" s="13"/>
      <c r="G152" s="16">
        <v>0</v>
      </c>
      <c r="H152" s="16">
        <v>0</v>
      </c>
      <c r="I152" s="16">
        <v>0</v>
      </c>
      <c r="J152" s="16">
        <v>0</v>
      </c>
      <c r="K152" s="16">
        <v>0</v>
      </c>
      <c r="L152" s="16">
        <v>0</v>
      </c>
      <c r="M152" s="16">
        <f>ROUND(G152+H152+I152+J152+K152+L152,5)</f>
        <v>0</v>
      </c>
      <c r="N152" s="16">
        <v>28000</v>
      </c>
      <c r="O152" s="16">
        <f>ROUND((M152-N152),5)</f>
        <v>-28000</v>
      </c>
      <c r="P152" s="17">
        <f>ROUND(IF(N152=0, IF(M152=0, 0, 1), M152/N152),5)</f>
        <v>0</v>
      </c>
    </row>
    <row r="153" spans="1:16" thickBot="1" x14ac:dyDescent="0.4">
      <c r="A153" s="13"/>
      <c r="B153" s="13"/>
      <c r="C153" s="13"/>
      <c r="D153" s="13"/>
      <c r="E153" s="13" t="s">
        <v>415</v>
      </c>
      <c r="F153" s="13"/>
      <c r="G153" s="35">
        <v>0</v>
      </c>
      <c r="H153" s="35">
        <v>0</v>
      </c>
      <c r="I153" s="35">
        <v>0</v>
      </c>
      <c r="J153" s="35">
        <v>52117</v>
      </c>
      <c r="K153" s="35">
        <v>0</v>
      </c>
      <c r="L153" s="35">
        <v>0</v>
      </c>
      <c r="M153" s="35">
        <f>ROUND(G153+H153+I153+J153+K153+L153,5)</f>
        <v>52117</v>
      </c>
      <c r="N153" s="35"/>
      <c r="O153" s="35">
        <f>ROUND((M153-N153),5)</f>
        <v>52117</v>
      </c>
      <c r="P153" s="36">
        <f>ROUND(IF(N153=0, IF(M153=0, 0, 1), M153/N153),5)</f>
        <v>1</v>
      </c>
    </row>
    <row r="154" spans="1:16" thickBot="1" x14ac:dyDescent="0.4">
      <c r="A154" s="13"/>
      <c r="B154" s="13"/>
      <c r="C154" s="13"/>
      <c r="D154" s="13" t="s">
        <v>416</v>
      </c>
      <c r="E154" s="13"/>
      <c r="F154" s="13"/>
      <c r="G154" s="20">
        <f>ROUND(SUM(G27:G38)+SUM(G42:G131)+SUM(G136:G153),5)</f>
        <v>184029.49</v>
      </c>
      <c r="H154" s="20">
        <f>ROUND(SUM(H27:H38)+SUM(H42:H131)+SUM(H136:H153),5)</f>
        <v>271366.2</v>
      </c>
      <c r="I154" s="20">
        <f>ROUND(SUM(I27:I38)+SUM(I42:I131)+SUM(I136:I153),5)</f>
        <v>362702.88</v>
      </c>
      <c r="J154" s="20">
        <f>ROUND(SUM(J27:J38)+SUM(J42:J131)+SUM(J136:J153),5)</f>
        <v>314793.07</v>
      </c>
      <c r="K154" s="20">
        <f>ROUND(SUM(K27:K38)+SUM(K42:K131)+SUM(K136:K153),5)</f>
        <v>28709.87</v>
      </c>
      <c r="L154" s="20">
        <f>ROUND(SUM(L27:L38)+SUM(L42:L131)+SUM(L136:L153),5)</f>
        <v>158799.03</v>
      </c>
      <c r="M154" s="20">
        <f>ROUND(G154+H154+I154+J154+K154+L154,5)</f>
        <v>1320400.54</v>
      </c>
      <c r="N154" s="20">
        <f>ROUND(SUM(N27:N38)+SUM(N42:N131)+SUM(N136:N153),5)</f>
        <v>2071536.76</v>
      </c>
      <c r="O154" s="20">
        <f>ROUND((M154-N154),5)</f>
        <v>-751136.22</v>
      </c>
      <c r="P154" s="21">
        <f>ROUND(IF(N154=0, IF(M154=0, 0, 1), M154/N154),5)</f>
        <v>0.63739999999999997</v>
      </c>
    </row>
    <row r="155" spans="1:16" ht="23.25" x14ac:dyDescent="0.35">
      <c r="A155" s="13"/>
      <c r="B155" s="13" t="s">
        <v>417</v>
      </c>
      <c r="C155" s="13"/>
      <c r="D155" s="13"/>
      <c r="E155" s="13"/>
      <c r="F155" s="13"/>
      <c r="G155" s="16">
        <f>ROUND(G3+G26-G154,5)</f>
        <v>65851.5</v>
      </c>
      <c r="H155" s="16">
        <f>ROUND(H3+H26-H154,5)</f>
        <v>-87572.76</v>
      </c>
      <c r="I155" s="16">
        <f>ROUND(I3+I26-I154,5)</f>
        <v>-68868.600000000006</v>
      </c>
      <c r="J155" s="16">
        <f>ROUND(J3+J26-J154,5)</f>
        <v>542156.47</v>
      </c>
      <c r="K155" s="16">
        <f>ROUND(K3+K26-K154,5)</f>
        <v>518880.74</v>
      </c>
      <c r="L155" s="16">
        <f>ROUND(L3+L26-L154,5)</f>
        <v>-73707.06</v>
      </c>
      <c r="M155" s="16">
        <f>ROUND(G155+H155+I155+J155+K155+L155,5)</f>
        <v>896740.29</v>
      </c>
      <c r="N155" s="16">
        <f>ROUND(N3+N26-N154,5)</f>
        <v>662197.48</v>
      </c>
      <c r="O155" s="16">
        <f>ROUND((M155-N155),5)</f>
        <v>234542.81</v>
      </c>
      <c r="P155" s="17">
        <f>ROUND(IF(N155=0, IF(M155=0, 0, 1), M155/N155),5)</f>
        <v>1.35419</v>
      </c>
    </row>
    <row r="156" spans="1:16" ht="23.25" x14ac:dyDescent="0.35">
      <c r="A156" s="13"/>
      <c r="B156" s="13" t="s">
        <v>418</v>
      </c>
      <c r="C156" s="13"/>
      <c r="D156" s="13"/>
      <c r="E156" s="13"/>
      <c r="F156" s="13"/>
      <c r="G156" s="16"/>
      <c r="H156" s="16"/>
      <c r="I156" s="16"/>
      <c r="J156" s="16"/>
      <c r="K156" s="16"/>
      <c r="L156" s="16"/>
      <c r="M156" s="16"/>
      <c r="N156" s="16"/>
      <c r="O156" s="16"/>
      <c r="P156" s="17"/>
    </row>
    <row r="157" spans="1:16" ht="23.25" x14ac:dyDescent="0.35">
      <c r="A157" s="13"/>
      <c r="B157" s="13"/>
      <c r="C157" s="13" t="s">
        <v>419</v>
      </c>
      <c r="D157" s="13"/>
      <c r="E157" s="13"/>
      <c r="F157" s="13"/>
      <c r="G157" s="16"/>
      <c r="H157" s="16"/>
      <c r="I157" s="16"/>
      <c r="J157" s="16"/>
      <c r="K157" s="16"/>
      <c r="L157" s="16"/>
      <c r="M157" s="16"/>
      <c r="N157" s="16"/>
      <c r="O157" s="16"/>
      <c r="P157" s="17"/>
    </row>
    <row r="158" spans="1:16" ht="23.25" x14ac:dyDescent="0.35">
      <c r="A158" s="13"/>
      <c r="B158" s="13"/>
      <c r="C158" s="13"/>
      <c r="D158" s="13" t="s">
        <v>420</v>
      </c>
      <c r="E158" s="13"/>
      <c r="F158" s="13"/>
      <c r="G158" s="16">
        <v>679.38</v>
      </c>
      <c r="H158" s="16">
        <v>542.04999999999995</v>
      </c>
      <c r="I158" s="16">
        <v>432.16</v>
      </c>
      <c r="J158" s="16">
        <v>534.22</v>
      </c>
      <c r="K158" s="16">
        <v>627.1</v>
      </c>
      <c r="L158" s="16">
        <v>766.07</v>
      </c>
      <c r="M158" s="16">
        <f>ROUND(G158+H158+I158+J158+K158+L158,5)</f>
        <v>3580.98</v>
      </c>
      <c r="N158" s="16"/>
      <c r="O158" s="16"/>
      <c r="P158" s="17"/>
    </row>
    <row r="159" spans="1:16" ht="23.25" x14ac:dyDescent="0.35">
      <c r="A159" s="13"/>
      <c r="B159" s="13"/>
      <c r="C159" s="13"/>
      <c r="D159" s="13" t="s">
        <v>421</v>
      </c>
      <c r="E159" s="13"/>
      <c r="F159" s="13"/>
      <c r="G159" s="16">
        <v>834.22</v>
      </c>
      <c r="H159" s="16">
        <v>672.57</v>
      </c>
      <c r="I159" s="16">
        <v>536.05999999999995</v>
      </c>
      <c r="J159" s="16">
        <v>647.83000000000004</v>
      </c>
      <c r="K159" s="16">
        <v>763.03</v>
      </c>
      <c r="L159" s="16">
        <v>947.76</v>
      </c>
      <c r="M159" s="16">
        <f>ROUND(G159+H159+I159+J159+K159+L159,5)</f>
        <v>4401.47</v>
      </c>
      <c r="N159" s="16">
        <v>4300</v>
      </c>
      <c r="O159" s="16">
        <f>ROUND((M159-N159),5)</f>
        <v>101.47</v>
      </c>
      <c r="P159" s="17">
        <f>ROUND(IF(N159=0, IF(M159=0, 0, 1), M159/N159),5)</f>
        <v>1.0236000000000001</v>
      </c>
    </row>
    <row r="160" spans="1:16" thickBot="1" x14ac:dyDescent="0.4">
      <c r="A160" s="13"/>
      <c r="B160" s="13"/>
      <c r="C160" s="13"/>
      <c r="D160" s="13" t="s">
        <v>422</v>
      </c>
      <c r="E160" s="13"/>
      <c r="F160" s="13"/>
      <c r="G160" s="18">
        <v>0</v>
      </c>
      <c r="H160" s="18">
        <v>0</v>
      </c>
      <c r="I160" s="18">
        <v>0</v>
      </c>
      <c r="J160" s="18">
        <v>0</v>
      </c>
      <c r="K160" s="18">
        <v>0</v>
      </c>
      <c r="L160" s="18">
        <v>130</v>
      </c>
      <c r="M160" s="18">
        <f>ROUND(G160+H160+I160+J160+K160+L160,5)</f>
        <v>130</v>
      </c>
      <c r="N160" s="18"/>
      <c r="O160" s="18"/>
      <c r="P160" s="19"/>
    </row>
    <row r="161" spans="1:16" ht="23.25" x14ac:dyDescent="0.35">
      <c r="A161" s="13"/>
      <c r="B161" s="13"/>
      <c r="C161" s="13" t="s">
        <v>423</v>
      </c>
      <c r="D161" s="13"/>
      <c r="E161" s="13"/>
      <c r="F161" s="13"/>
      <c r="G161" s="16">
        <f>ROUND(SUM(G157:G160),5)</f>
        <v>1513.6</v>
      </c>
      <c r="H161" s="16">
        <f>ROUND(SUM(H157:H160),5)</f>
        <v>1214.6199999999999</v>
      </c>
      <c r="I161" s="16">
        <f>ROUND(SUM(I157:I160),5)</f>
        <v>968.22</v>
      </c>
      <c r="J161" s="16">
        <f>ROUND(SUM(J157:J160),5)</f>
        <v>1182.05</v>
      </c>
      <c r="K161" s="16">
        <f>ROUND(SUM(K157:K160),5)</f>
        <v>1390.13</v>
      </c>
      <c r="L161" s="16">
        <f>ROUND(SUM(L157:L160),5)</f>
        <v>1843.83</v>
      </c>
      <c r="M161" s="16">
        <f>ROUND(G161+H161+I161+J161+K161+L161,5)</f>
        <v>8112.45</v>
      </c>
      <c r="N161" s="16">
        <f>ROUND(SUM(N157:N160),5)</f>
        <v>4300</v>
      </c>
      <c r="O161" s="16">
        <f>ROUND((M161-N161),5)</f>
        <v>3812.45</v>
      </c>
      <c r="P161" s="17">
        <f>ROUND(IF(N161=0, IF(M161=0, 0, 1), M161/N161),5)</f>
        <v>1.88662</v>
      </c>
    </row>
    <row r="162" spans="1:16" ht="23.25" x14ac:dyDescent="0.35">
      <c r="A162" s="13"/>
      <c r="B162" s="13"/>
      <c r="C162" s="13" t="s">
        <v>424</v>
      </c>
      <c r="D162" s="13"/>
      <c r="E162" s="13"/>
      <c r="F162" s="13"/>
      <c r="G162" s="16"/>
      <c r="H162" s="16"/>
      <c r="I162" s="16"/>
      <c r="J162" s="16"/>
      <c r="K162" s="16"/>
      <c r="L162" s="16"/>
      <c r="M162" s="16"/>
      <c r="N162" s="16"/>
      <c r="O162" s="16"/>
      <c r="P162" s="17"/>
    </row>
    <row r="163" spans="1:16" ht="23.25" x14ac:dyDescent="0.35">
      <c r="A163" s="13"/>
      <c r="B163" s="13"/>
      <c r="C163" s="13"/>
      <c r="D163" s="13" t="s">
        <v>425</v>
      </c>
      <c r="E163" s="13"/>
      <c r="F163" s="13"/>
      <c r="G163" s="16">
        <v>0</v>
      </c>
      <c r="H163" s="16">
        <v>0</v>
      </c>
      <c r="I163" s="16">
        <v>0</v>
      </c>
      <c r="J163" s="16">
        <v>0</v>
      </c>
      <c r="K163" s="16">
        <v>0</v>
      </c>
      <c r="L163" s="16">
        <v>0</v>
      </c>
      <c r="M163" s="16">
        <f>ROUND(G163+H163+I163+J163+K163+L163,5)</f>
        <v>0</v>
      </c>
      <c r="N163" s="16">
        <v>193780.3</v>
      </c>
      <c r="O163" s="16">
        <f>ROUND((M163-N163),5)</f>
        <v>-193780.3</v>
      </c>
      <c r="P163" s="17">
        <f>ROUND(IF(N163=0, IF(M163=0, 0, 1), M163/N163),5)</f>
        <v>0</v>
      </c>
    </row>
    <row r="164" spans="1:16" ht="23.25" x14ac:dyDescent="0.35">
      <c r="A164" s="13"/>
      <c r="B164" s="13"/>
      <c r="C164" s="13"/>
      <c r="D164" s="13" t="s">
        <v>426</v>
      </c>
      <c r="E164" s="13"/>
      <c r="F164" s="13"/>
      <c r="G164" s="16">
        <v>0</v>
      </c>
      <c r="H164" s="16">
        <v>0</v>
      </c>
      <c r="I164" s="16">
        <v>36.31</v>
      </c>
      <c r="J164" s="16">
        <v>0</v>
      </c>
      <c r="K164" s="16">
        <v>0</v>
      </c>
      <c r="L164" s="16">
        <v>0</v>
      </c>
      <c r="M164" s="16">
        <f>ROUND(G164+H164+I164+J164+K164+L164,5)</f>
        <v>36.31</v>
      </c>
      <c r="N164" s="16"/>
      <c r="O164" s="16"/>
      <c r="P164" s="17"/>
    </row>
    <row r="165" spans="1:16" thickBot="1" x14ac:dyDescent="0.4">
      <c r="A165" s="13"/>
      <c r="B165" s="13"/>
      <c r="C165" s="13"/>
      <c r="D165" s="13" t="s">
        <v>427</v>
      </c>
      <c r="E165" s="13"/>
      <c r="F165" s="13"/>
      <c r="G165" s="35">
        <v>0</v>
      </c>
      <c r="H165" s="35">
        <v>0</v>
      </c>
      <c r="I165" s="35">
        <v>0</v>
      </c>
      <c r="J165" s="35">
        <v>0</v>
      </c>
      <c r="K165" s="35">
        <v>0</v>
      </c>
      <c r="L165" s="35">
        <v>0</v>
      </c>
      <c r="M165" s="35">
        <f>ROUND(G165+H165+I165+J165+K165+L165,5)</f>
        <v>0</v>
      </c>
      <c r="N165" s="35"/>
      <c r="O165" s="35">
        <f>ROUND((M165-N165),5)</f>
        <v>0</v>
      </c>
      <c r="P165" s="36">
        <f>ROUND(IF(N165=0, IF(M165=0, 0, 1), M165/N165),5)</f>
        <v>0</v>
      </c>
    </row>
    <row r="166" spans="1:16" thickBot="1" x14ac:dyDescent="0.4">
      <c r="A166" s="13"/>
      <c r="B166" s="13"/>
      <c r="C166" s="13" t="s">
        <v>428</v>
      </c>
      <c r="D166" s="13"/>
      <c r="E166" s="13"/>
      <c r="F166" s="13"/>
      <c r="G166" s="22">
        <f>ROUND(SUM(G162:G165),5)</f>
        <v>0</v>
      </c>
      <c r="H166" s="22">
        <f>ROUND(SUM(H162:H165),5)</f>
        <v>0</v>
      </c>
      <c r="I166" s="22">
        <f>ROUND(SUM(I162:I165),5)</f>
        <v>36.31</v>
      </c>
      <c r="J166" s="22">
        <f>ROUND(SUM(J162:J165),5)</f>
        <v>0</v>
      </c>
      <c r="K166" s="22">
        <f>ROUND(SUM(K162:K165),5)</f>
        <v>0</v>
      </c>
      <c r="L166" s="22">
        <f>ROUND(SUM(L162:L165),5)</f>
        <v>0</v>
      </c>
      <c r="M166" s="22">
        <f>ROUND(G166+H166+I166+J166+K166+L166,5)</f>
        <v>36.31</v>
      </c>
      <c r="N166" s="22">
        <f>ROUND(SUM(N162:N165),5)</f>
        <v>193780.3</v>
      </c>
      <c r="O166" s="22">
        <f>ROUND((M166-N166),5)</f>
        <v>-193743.99</v>
      </c>
      <c r="P166" s="23">
        <f>ROUND(IF(N166=0, IF(M166=0, 0, 1), M166/N166),5)</f>
        <v>1.9000000000000001E-4</v>
      </c>
    </row>
    <row r="167" spans="1:16" thickBot="1" x14ac:dyDescent="0.4">
      <c r="A167" s="13"/>
      <c r="B167" s="13" t="s">
        <v>429</v>
      </c>
      <c r="C167" s="13"/>
      <c r="D167" s="13"/>
      <c r="E167" s="13"/>
      <c r="F167" s="13"/>
      <c r="G167" s="22">
        <f>ROUND(G156+G161-G166,5)</f>
        <v>1513.6</v>
      </c>
      <c r="H167" s="22">
        <f>ROUND(H156+H161-H166,5)</f>
        <v>1214.6199999999999</v>
      </c>
      <c r="I167" s="22">
        <f>ROUND(I156+I161-I166,5)</f>
        <v>931.91</v>
      </c>
      <c r="J167" s="22">
        <f>ROUND(J156+J161-J166,5)</f>
        <v>1182.05</v>
      </c>
      <c r="K167" s="22">
        <f>ROUND(K156+K161-K166,5)</f>
        <v>1390.13</v>
      </c>
      <c r="L167" s="22">
        <f>ROUND(L156+L161-L166,5)</f>
        <v>1843.83</v>
      </c>
      <c r="M167" s="22">
        <f>ROUND(G167+H167+I167+J167+K167+L167,5)</f>
        <v>8076.14</v>
      </c>
      <c r="N167" s="22">
        <f>ROUND(N156+N161-N166,5)</f>
        <v>-189480.3</v>
      </c>
      <c r="O167" s="22">
        <f>ROUND((M167-N167),5)</f>
        <v>197556.44</v>
      </c>
      <c r="P167" s="23">
        <f>ROUND(IF(N167=0, IF(M167=0, 0, 1), M167/N167),5)</f>
        <v>-4.2619999999999998E-2</v>
      </c>
    </row>
    <row r="168" spans="1:16" s="12" customFormat="1" thickBot="1" x14ac:dyDescent="0.4">
      <c r="A168" s="13" t="s">
        <v>430</v>
      </c>
      <c r="B168" s="13"/>
      <c r="C168" s="13"/>
      <c r="D168" s="13"/>
      <c r="E168" s="13"/>
      <c r="F168" s="13"/>
      <c r="G168" s="24">
        <f>ROUND(G155+G167,5)</f>
        <v>67365.100000000006</v>
      </c>
      <c r="H168" s="24">
        <f>ROUND(H155+H167,5)</f>
        <v>-86358.14</v>
      </c>
      <c r="I168" s="24">
        <f>ROUND(I155+I167,5)</f>
        <v>-67936.69</v>
      </c>
      <c r="J168" s="24">
        <f>ROUND(J155+J167,5)</f>
        <v>543338.52</v>
      </c>
      <c r="K168" s="24">
        <f>ROUND(K155+K167,5)</f>
        <v>520270.87</v>
      </c>
      <c r="L168" s="24">
        <f>ROUND(L155+L167,5)</f>
        <v>-71863.23</v>
      </c>
      <c r="M168" s="24">
        <f>ROUND(G168+H168+I168+J168+K168+L168,5)</f>
        <v>904816.43</v>
      </c>
      <c r="N168" s="24">
        <f>ROUND(N155+N167,5)</f>
        <v>472717.18</v>
      </c>
      <c r="O168" s="24">
        <f>ROUND((M168-N168),5)</f>
        <v>432099.25</v>
      </c>
      <c r="P168" s="25">
        <f>ROUND(IF(N168=0, IF(M168=0, 0, 1), M168/N168),5)</f>
        <v>1.91408</v>
      </c>
    </row>
    <row r="169" spans="1:16" ht="24.75" thickTop="1" x14ac:dyDescent="0.4"/>
  </sheetData>
  <printOptions gridLines="1"/>
  <pageMargins left="0.7" right="0.7" top="0.75" bottom="0.75" header="0.1" footer="0.3"/>
  <pageSetup scale="38" fitToHeight="0" orientation="landscape" r:id="rId1"/>
  <headerFooter>
    <oddHeader>&amp;L&amp;"Arial,Bold"&amp;8 10:33 AM
&amp;"Arial,Bold"&amp;8 04/09/26
&amp;"Arial,Bold"&amp;8 Accrual Basis&amp;C&amp;"Arial,Bold"&amp;12 Village of Surfside Beach GF
&amp;"Arial,Bold"&amp;14 Profit &amp;&amp; Loss Budget vs. Actual
&amp;"Arial,Bold"&amp;10 October 2025 through March 2026</oddHeader>
    <oddFooter>&amp;R&amp;"Arial,Bold"&amp;8 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AEB62-D30B-45BE-8314-CFFCF654F288}">
  <dimension ref="A1:C46"/>
  <sheetViews>
    <sheetView workbookViewId="0">
      <pane xSplit="2" ySplit="1" topLeftCell="C2" activePane="bottomRight" state="frozenSplit"/>
      <selection pane="topRight" activeCell="C1" sqref="C1"/>
      <selection pane="bottomLeft" activeCell="A2" sqref="A2"/>
      <selection pane="bottomRight"/>
    </sheetView>
  </sheetViews>
  <sheetFormatPr defaultRowHeight="15" x14ac:dyDescent="0.25"/>
  <cols>
    <col min="1" max="1" width="3" style="12" customWidth="1"/>
    <col min="2" max="2" width="35.85546875" style="12" customWidth="1"/>
    <col min="3" max="3" width="7.85546875" bestFit="1" customWidth="1"/>
  </cols>
  <sheetData>
    <row r="1" spans="1:3" s="11" customFormat="1" ht="15.75" thickBot="1" x14ac:dyDescent="0.3">
      <c r="A1" s="29"/>
      <c r="B1" s="29"/>
      <c r="C1" s="10" t="s">
        <v>322</v>
      </c>
    </row>
    <row r="2" spans="1:3" ht="15.75" thickTop="1" x14ac:dyDescent="0.25">
      <c r="A2" s="2"/>
      <c r="B2" s="2" t="s">
        <v>158</v>
      </c>
      <c r="C2" s="8">
        <v>281.29000000000002</v>
      </c>
    </row>
    <row r="3" spans="1:3" x14ac:dyDescent="0.25">
      <c r="A3" s="2"/>
      <c r="B3" s="2" t="s">
        <v>456</v>
      </c>
      <c r="C3" s="8">
        <v>1673.78</v>
      </c>
    </row>
    <row r="4" spans="1:3" x14ac:dyDescent="0.25">
      <c r="A4" s="2"/>
      <c r="B4" s="2" t="s">
        <v>145</v>
      </c>
      <c r="C4" s="8">
        <v>20</v>
      </c>
    </row>
    <row r="5" spans="1:3" x14ac:dyDescent="0.25">
      <c r="A5" s="2"/>
      <c r="B5" s="2" t="s">
        <v>457</v>
      </c>
      <c r="C5" s="8">
        <v>240</v>
      </c>
    </row>
    <row r="6" spans="1:3" x14ac:dyDescent="0.25">
      <c r="A6" s="2"/>
      <c r="B6" s="2" t="s">
        <v>458</v>
      </c>
      <c r="C6" s="8">
        <v>240</v>
      </c>
    </row>
    <row r="7" spans="1:3" x14ac:dyDescent="0.25">
      <c r="A7" s="2"/>
      <c r="B7" s="2" t="s">
        <v>459</v>
      </c>
      <c r="C7" s="8">
        <v>-238.97</v>
      </c>
    </row>
    <row r="8" spans="1:3" x14ac:dyDescent="0.25">
      <c r="A8" s="2"/>
      <c r="B8" s="2" t="s">
        <v>155</v>
      </c>
      <c r="C8" s="8">
        <v>780.12</v>
      </c>
    </row>
    <row r="9" spans="1:3" x14ac:dyDescent="0.25">
      <c r="A9" s="2"/>
      <c r="B9" s="2" t="s">
        <v>146</v>
      </c>
      <c r="C9" s="8">
        <v>2000</v>
      </c>
    </row>
    <row r="10" spans="1:3" x14ac:dyDescent="0.25">
      <c r="A10" s="2"/>
      <c r="B10" s="2" t="s">
        <v>460</v>
      </c>
      <c r="C10" s="8">
        <v>1050</v>
      </c>
    </row>
    <row r="11" spans="1:3" x14ac:dyDescent="0.25">
      <c r="A11" s="2"/>
      <c r="B11" s="2" t="s">
        <v>150</v>
      </c>
      <c r="C11" s="8">
        <v>450</v>
      </c>
    </row>
    <row r="12" spans="1:3" x14ac:dyDescent="0.25">
      <c r="A12" s="2"/>
      <c r="B12" s="2" t="s">
        <v>113</v>
      </c>
      <c r="C12" s="8">
        <v>964.68</v>
      </c>
    </row>
    <row r="13" spans="1:3" x14ac:dyDescent="0.25">
      <c r="A13" s="2"/>
      <c r="B13" s="2" t="s">
        <v>461</v>
      </c>
      <c r="C13" s="8">
        <v>929.2</v>
      </c>
    </row>
    <row r="14" spans="1:3" x14ac:dyDescent="0.25">
      <c r="A14" s="2"/>
      <c r="B14" s="2" t="s">
        <v>130</v>
      </c>
      <c r="C14" s="8">
        <v>200</v>
      </c>
    </row>
    <row r="15" spans="1:3" x14ac:dyDescent="0.25">
      <c r="A15" s="2"/>
      <c r="B15" s="2" t="s">
        <v>462</v>
      </c>
      <c r="C15" s="8">
        <v>232.69</v>
      </c>
    </row>
    <row r="16" spans="1:3" x14ac:dyDescent="0.25">
      <c r="A16" s="2"/>
      <c r="B16" s="2" t="s">
        <v>133</v>
      </c>
      <c r="C16" s="8">
        <v>51</v>
      </c>
    </row>
    <row r="17" spans="1:3" x14ac:dyDescent="0.25">
      <c r="A17" s="2"/>
      <c r="B17" s="2" t="s">
        <v>156</v>
      </c>
      <c r="C17" s="8">
        <v>151.69999999999999</v>
      </c>
    </row>
    <row r="18" spans="1:3" x14ac:dyDescent="0.25">
      <c r="A18" s="2"/>
      <c r="B18" s="2" t="s">
        <v>151</v>
      </c>
      <c r="C18" s="8">
        <v>6804.06</v>
      </c>
    </row>
    <row r="19" spans="1:3" x14ac:dyDescent="0.25">
      <c r="A19" s="2"/>
      <c r="B19" s="2" t="s">
        <v>116</v>
      </c>
      <c r="C19" s="8">
        <v>273.83999999999997</v>
      </c>
    </row>
    <row r="20" spans="1:3" x14ac:dyDescent="0.25">
      <c r="A20" s="2"/>
      <c r="B20" s="2" t="s">
        <v>119</v>
      </c>
      <c r="C20" s="8">
        <v>11068.1</v>
      </c>
    </row>
    <row r="21" spans="1:3" x14ac:dyDescent="0.25">
      <c r="A21" s="2"/>
      <c r="B21" s="2" t="s">
        <v>463</v>
      </c>
      <c r="C21" s="8">
        <v>3735.16</v>
      </c>
    </row>
    <row r="22" spans="1:3" x14ac:dyDescent="0.25">
      <c r="A22" s="2"/>
      <c r="B22" s="2" t="s">
        <v>142</v>
      </c>
      <c r="C22" s="8">
        <v>2000</v>
      </c>
    </row>
    <row r="23" spans="1:3" x14ac:dyDescent="0.25">
      <c r="A23" s="2"/>
      <c r="B23" s="2" t="s">
        <v>127</v>
      </c>
      <c r="C23" s="8">
        <v>352.89</v>
      </c>
    </row>
    <row r="24" spans="1:3" x14ac:dyDescent="0.25">
      <c r="A24" s="2"/>
      <c r="B24" s="2" t="s">
        <v>464</v>
      </c>
      <c r="C24" s="8">
        <v>83.98</v>
      </c>
    </row>
    <row r="25" spans="1:3" x14ac:dyDescent="0.25">
      <c r="A25" s="2"/>
      <c r="B25" s="2" t="s">
        <v>109</v>
      </c>
      <c r="C25" s="8">
        <v>61.2</v>
      </c>
    </row>
    <row r="26" spans="1:3" x14ac:dyDescent="0.25">
      <c r="A26" s="2"/>
      <c r="B26" s="2" t="s">
        <v>114</v>
      </c>
      <c r="C26" s="8">
        <v>3518.28</v>
      </c>
    </row>
    <row r="27" spans="1:3" x14ac:dyDescent="0.25">
      <c r="A27" s="2"/>
      <c r="B27" s="2" t="s">
        <v>144</v>
      </c>
      <c r="C27" s="8">
        <v>1400</v>
      </c>
    </row>
    <row r="28" spans="1:3" x14ac:dyDescent="0.25">
      <c r="A28" s="2"/>
      <c r="B28" s="2" t="s">
        <v>465</v>
      </c>
      <c r="C28" s="8">
        <v>92.13</v>
      </c>
    </row>
    <row r="29" spans="1:3" x14ac:dyDescent="0.25">
      <c r="A29" s="2"/>
      <c r="B29" s="2" t="s">
        <v>476</v>
      </c>
      <c r="C29" s="8">
        <v>-127.42</v>
      </c>
    </row>
    <row r="30" spans="1:3" x14ac:dyDescent="0.25">
      <c r="A30" s="2"/>
      <c r="B30" s="2" t="s">
        <v>131</v>
      </c>
      <c r="C30" s="8">
        <v>1439.01</v>
      </c>
    </row>
    <row r="31" spans="1:3" x14ac:dyDescent="0.25">
      <c r="A31" s="2"/>
      <c r="B31" s="2" t="s">
        <v>128</v>
      </c>
      <c r="C31" s="8">
        <v>4931.92</v>
      </c>
    </row>
    <row r="32" spans="1:3" x14ac:dyDescent="0.25">
      <c r="A32" s="2"/>
      <c r="B32" s="2" t="s">
        <v>129</v>
      </c>
      <c r="C32" s="8">
        <v>74.569999999999993</v>
      </c>
    </row>
    <row r="33" spans="1:3" x14ac:dyDescent="0.25">
      <c r="A33" s="2"/>
      <c r="B33" s="2" t="s">
        <v>466</v>
      </c>
      <c r="C33" s="8">
        <v>250</v>
      </c>
    </row>
    <row r="34" spans="1:3" x14ac:dyDescent="0.25">
      <c r="A34" s="2"/>
      <c r="B34" s="2" t="s">
        <v>154</v>
      </c>
      <c r="C34" s="8">
        <v>300</v>
      </c>
    </row>
    <row r="35" spans="1:3" x14ac:dyDescent="0.25">
      <c r="A35" s="2"/>
      <c r="B35" s="2" t="s">
        <v>111</v>
      </c>
      <c r="C35" s="8">
        <v>5884.32</v>
      </c>
    </row>
    <row r="36" spans="1:3" x14ac:dyDescent="0.25">
      <c r="A36" s="2"/>
      <c r="B36" s="2" t="s">
        <v>467</v>
      </c>
      <c r="C36" s="8">
        <v>575</v>
      </c>
    </row>
    <row r="37" spans="1:3" x14ac:dyDescent="0.25">
      <c r="A37" s="2"/>
      <c r="B37" s="2" t="s">
        <v>121</v>
      </c>
      <c r="C37" s="8">
        <v>171</v>
      </c>
    </row>
    <row r="38" spans="1:3" x14ac:dyDescent="0.25">
      <c r="A38" s="2"/>
      <c r="B38" s="2" t="s">
        <v>117</v>
      </c>
      <c r="C38" s="8">
        <v>15858.82</v>
      </c>
    </row>
    <row r="39" spans="1:3" x14ac:dyDescent="0.25">
      <c r="A39" s="2"/>
      <c r="B39" s="2" t="s">
        <v>118</v>
      </c>
      <c r="C39" s="8">
        <v>17354.77</v>
      </c>
    </row>
    <row r="40" spans="1:3" x14ac:dyDescent="0.25">
      <c r="A40" s="2"/>
      <c r="B40" s="2" t="s">
        <v>468</v>
      </c>
      <c r="C40" s="8">
        <v>11.3</v>
      </c>
    </row>
    <row r="41" spans="1:3" x14ac:dyDescent="0.25">
      <c r="A41" s="2"/>
      <c r="B41" s="2" t="s">
        <v>125</v>
      </c>
      <c r="C41" s="8">
        <v>6500</v>
      </c>
    </row>
    <row r="42" spans="1:3" x14ac:dyDescent="0.25">
      <c r="A42" s="2"/>
      <c r="B42" s="2" t="s">
        <v>115</v>
      </c>
      <c r="C42" s="8">
        <v>1212.7</v>
      </c>
    </row>
    <row r="43" spans="1:3" x14ac:dyDescent="0.25">
      <c r="A43" s="2"/>
      <c r="B43" s="2" t="s">
        <v>469</v>
      </c>
      <c r="C43" s="8">
        <v>506.35</v>
      </c>
    </row>
    <row r="44" spans="1:3" ht="15.75" thickBot="1" x14ac:dyDescent="0.3">
      <c r="A44" s="2"/>
      <c r="B44" s="2" t="s">
        <v>132</v>
      </c>
      <c r="C44" s="8">
        <v>602.29</v>
      </c>
    </row>
    <row r="45" spans="1:3" s="12" customFormat="1" ht="12" thickBot="1" x14ac:dyDescent="0.25">
      <c r="A45" s="2" t="s">
        <v>9</v>
      </c>
      <c r="B45" s="2"/>
      <c r="C45" s="28">
        <f>ROUND(SUM(C2:C44),5)</f>
        <v>93959.76</v>
      </c>
    </row>
    <row r="46" spans="1:3" ht="15.75" thickTop="1" x14ac:dyDescent="0.25"/>
  </sheetData>
  <pageMargins left="0.7" right="0.7" top="0.75" bottom="0.75" header="0.1" footer="0.3"/>
  <pageSetup orientation="portrait" r:id="rId1"/>
  <headerFooter>
    <oddHeader>&amp;L&amp;"Arial,Bold"&amp;8 8:52 AM
&amp;"Arial,Bold"&amp;8 04/09/26
&amp;"Arial,Bold"&amp;8 Accrual Basis&amp;C&amp;"Arial,Bold"&amp;12 Village of Surfside Beach GF
&amp;"Arial,Bold"&amp;14 Expenses by Vendor Summary
&amp;"Arial,Bold"&amp;10 March 2026</oddHeader>
    <oddFooter>&amp;R&amp;"Arial,Bold"&amp;8 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EDCEC-D60E-4557-B8C1-49981BB6EBE1}">
  <dimension ref="A1:F152"/>
  <sheetViews>
    <sheetView workbookViewId="0">
      <pane xSplit="1" ySplit="1" topLeftCell="B22" activePane="bottomRight" state="frozenSplit"/>
      <selection pane="topRight" activeCell="C1" sqref="C1"/>
      <selection pane="bottomLeft" activeCell="A2" sqref="A2"/>
      <selection pane="bottomRight" activeCell="N37" sqref="N37"/>
    </sheetView>
  </sheetViews>
  <sheetFormatPr defaultRowHeight="15" x14ac:dyDescent="0.25"/>
  <cols>
    <col min="1" max="1" width="31.7109375" customWidth="1"/>
    <col min="2" max="2" width="14.28515625" bestFit="1" customWidth="1"/>
    <col min="3" max="3" width="8.7109375" bestFit="1" customWidth="1"/>
    <col min="4" max="4" width="18.5703125" bestFit="1" customWidth="1"/>
    <col min="5" max="5" width="24.42578125" bestFit="1" customWidth="1"/>
    <col min="6" max="6" width="7.85546875" bestFit="1" customWidth="1"/>
  </cols>
  <sheetData>
    <row r="1" spans="1:6" s="11" customFormat="1" ht="15.75" thickBot="1" x14ac:dyDescent="0.3">
      <c r="A1" s="9"/>
      <c r="B1" s="10" t="s">
        <v>0</v>
      </c>
      <c r="C1" s="10" t="s">
        <v>2</v>
      </c>
      <c r="D1" s="10" t="s">
        <v>1</v>
      </c>
      <c r="E1" s="10" t="s">
        <v>5</v>
      </c>
      <c r="F1" s="10" t="s">
        <v>455</v>
      </c>
    </row>
    <row r="2" spans="1:6" ht="15.75" thickTop="1" x14ac:dyDescent="0.25">
      <c r="A2" s="2" t="s">
        <v>158</v>
      </c>
      <c r="B2" s="2"/>
      <c r="C2" s="3"/>
      <c r="D2" s="2"/>
      <c r="E2" s="2"/>
      <c r="F2" s="4"/>
    </row>
    <row r="3" spans="1:6" x14ac:dyDescent="0.25">
      <c r="A3" s="5"/>
      <c r="B3" s="5" t="s">
        <v>12</v>
      </c>
      <c r="C3" s="6">
        <v>46099</v>
      </c>
      <c r="D3" s="5" t="s">
        <v>100</v>
      </c>
      <c r="E3" s="5" t="s">
        <v>475</v>
      </c>
      <c r="F3" s="8">
        <v>281.29000000000002</v>
      </c>
    </row>
    <row r="4" spans="1:6" x14ac:dyDescent="0.25">
      <c r="A4" s="5"/>
      <c r="B4" s="5" t="s">
        <v>11</v>
      </c>
      <c r="C4" s="6">
        <v>46099</v>
      </c>
      <c r="D4" s="5" t="s">
        <v>99</v>
      </c>
      <c r="E4" s="5" t="s">
        <v>166</v>
      </c>
      <c r="F4" s="8">
        <v>281.29000000000002</v>
      </c>
    </row>
    <row r="5" spans="1:6" x14ac:dyDescent="0.25">
      <c r="A5" s="2" t="s">
        <v>136</v>
      </c>
      <c r="B5" s="2"/>
      <c r="C5" s="3"/>
      <c r="D5" s="2"/>
      <c r="E5" s="2"/>
      <c r="F5" s="4"/>
    </row>
    <row r="6" spans="1:6" x14ac:dyDescent="0.25">
      <c r="A6" s="1"/>
      <c r="B6" s="5" t="s">
        <v>11</v>
      </c>
      <c r="C6" s="6">
        <v>46086</v>
      </c>
      <c r="D6" s="5" t="s">
        <v>47</v>
      </c>
      <c r="E6" s="5" t="s">
        <v>166</v>
      </c>
      <c r="F6" s="8">
        <v>64.84</v>
      </c>
    </row>
    <row r="7" spans="1:6" x14ac:dyDescent="0.25">
      <c r="A7" s="2" t="s">
        <v>456</v>
      </c>
      <c r="B7" s="2"/>
      <c r="C7" s="3"/>
      <c r="D7" s="2"/>
      <c r="E7" s="2"/>
      <c r="F7" s="4"/>
    </row>
    <row r="8" spans="1:6" x14ac:dyDescent="0.25">
      <c r="A8" s="5"/>
      <c r="B8" s="5" t="s">
        <v>470</v>
      </c>
      <c r="C8" s="6">
        <v>46085</v>
      </c>
      <c r="D8" s="5"/>
      <c r="E8" s="5" t="s">
        <v>174</v>
      </c>
      <c r="F8" s="8">
        <v>19.89</v>
      </c>
    </row>
    <row r="9" spans="1:6" x14ac:dyDescent="0.25">
      <c r="A9" s="5"/>
      <c r="B9" s="5" t="s">
        <v>470</v>
      </c>
      <c r="C9" s="6">
        <v>46085</v>
      </c>
      <c r="D9" s="5"/>
      <c r="E9" s="5" t="s">
        <v>174</v>
      </c>
      <c r="F9" s="8">
        <v>94.89</v>
      </c>
    </row>
    <row r="10" spans="1:6" x14ac:dyDescent="0.25">
      <c r="A10" s="5"/>
      <c r="B10" s="5" t="s">
        <v>470</v>
      </c>
      <c r="C10" s="6">
        <v>46091</v>
      </c>
      <c r="D10" s="5"/>
      <c r="E10" s="5" t="s">
        <v>174</v>
      </c>
      <c r="F10" s="8">
        <v>1448.2</v>
      </c>
    </row>
    <row r="11" spans="1:6" x14ac:dyDescent="0.25">
      <c r="A11" s="5"/>
      <c r="B11" s="5" t="s">
        <v>470</v>
      </c>
      <c r="C11" s="6">
        <v>46093</v>
      </c>
      <c r="D11" s="5"/>
      <c r="E11" s="5" t="s">
        <v>174</v>
      </c>
      <c r="F11" s="8">
        <v>31.83</v>
      </c>
    </row>
    <row r="12" spans="1:6" x14ac:dyDescent="0.25">
      <c r="A12" s="5"/>
      <c r="B12" s="5" t="s">
        <v>470</v>
      </c>
      <c r="C12" s="6">
        <v>46108</v>
      </c>
      <c r="D12" s="5"/>
      <c r="E12" s="5" t="s">
        <v>174</v>
      </c>
      <c r="F12" s="8">
        <v>53.98</v>
      </c>
    </row>
    <row r="13" spans="1:6" x14ac:dyDescent="0.25">
      <c r="A13" s="5"/>
      <c r="B13" s="5" t="s">
        <v>470</v>
      </c>
      <c r="C13" s="6">
        <v>46108</v>
      </c>
      <c r="D13" s="5"/>
      <c r="E13" s="5" t="s">
        <v>174</v>
      </c>
      <c r="F13" s="8">
        <v>24.99</v>
      </c>
    </row>
    <row r="14" spans="1:6" x14ac:dyDescent="0.25">
      <c r="A14" s="2" t="s">
        <v>145</v>
      </c>
      <c r="B14" s="2"/>
      <c r="C14" s="3"/>
      <c r="D14" s="2"/>
      <c r="E14" s="2"/>
      <c r="F14" s="4"/>
    </row>
    <row r="15" spans="1:6" x14ac:dyDescent="0.25">
      <c r="A15" s="1"/>
      <c r="B15" s="5" t="s">
        <v>10</v>
      </c>
      <c r="C15" s="6">
        <v>46092</v>
      </c>
      <c r="D15" s="5" t="s">
        <v>68</v>
      </c>
      <c r="E15" s="5" t="s">
        <v>166</v>
      </c>
      <c r="F15" s="8">
        <v>20</v>
      </c>
    </row>
    <row r="16" spans="1:6" x14ac:dyDescent="0.25">
      <c r="A16" s="2" t="s">
        <v>112</v>
      </c>
      <c r="B16" s="2"/>
      <c r="C16" s="3"/>
      <c r="D16" s="2"/>
      <c r="E16" s="2"/>
      <c r="F16" s="4"/>
    </row>
    <row r="17" spans="1:6" x14ac:dyDescent="0.25">
      <c r="A17" s="1"/>
      <c r="B17" s="5" t="s">
        <v>10</v>
      </c>
      <c r="C17" s="6">
        <v>46085</v>
      </c>
      <c r="D17" s="5" t="s">
        <v>14</v>
      </c>
      <c r="E17" s="5" t="s">
        <v>166</v>
      </c>
      <c r="F17" s="8">
        <v>15302.24</v>
      </c>
    </row>
    <row r="18" spans="1:6" x14ac:dyDescent="0.25">
      <c r="A18" s="2" t="s">
        <v>159</v>
      </c>
      <c r="B18" s="2"/>
      <c r="C18" s="3"/>
      <c r="D18" s="2"/>
      <c r="E18" s="2"/>
      <c r="F18" s="4"/>
    </row>
    <row r="19" spans="1:6" x14ac:dyDescent="0.25">
      <c r="A19" s="1"/>
      <c r="B19" s="5" t="s">
        <v>11</v>
      </c>
      <c r="C19" s="6">
        <v>46112</v>
      </c>
      <c r="D19" s="5" t="s">
        <v>101</v>
      </c>
      <c r="E19" s="5" t="s">
        <v>166</v>
      </c>
      <c r="F19" s="8">
        <v>15143.76</v>
      </c>
    </row>
    <row r="20" spans="1:6" x14ac:dyDescent="0.25">
      <c r="A20" s="2" t="s">
        <v>457</v>
      </c>
      <c r="B20" s="2"/>
      <c r="C20" s="3"/>
      <c r="D20" s="2"/>
      <c r="E20" s="2"/>
      <c r="F20" s="4"/>
    </row>
    <row r="21" spans="1:6" x14ac:dyDescent="0.25">
      <c r="A21" s="1"/>
      <c r="B21" s="5" t="s">
        <v>470</v>
      </c>
      <c r="C21" s="6">
        <v>46093</v>
      </c>
      <c r="D21" s="5"/>
      <c r="E21" s="5" t="s">
        <v>174</v>
      </c>
      <c r="F21" s="8">
        <v>240</v>
      </c>
    </row>
    <row r="22" spans="1:6" x14ac:dyDescent="0.25">
      <c r="A22" s="2" t="s">
        <v>458</v>
      </c>
      <c r="B22" s="2"/>
      <c r="C22" s="3"/>
      <c r="D22" s="2"/>
      <c r="E22" s="2"/>
      <c r="F22" s="4"/>
    </row>
    <row r="23" spans="1:6" x14ac:dyDescent="0.25">
      <c r="A23" s="1"/>
      <c r="B23" s="5" t="s">
        <v>12</v>
      </c>
      <c r="C23" s="6">
        <v>46096</v>
      </c>
      <c r="D23" s="5" t="s">
        <v>471</v>
      </c>
      <c r="E23" s="5" t="s">
        <v>475</v>
      </c>
      <c r="F23" s="8">
        <v>240</v>
      </c>
    </row>
    <row r="24" spans="1:6" x14ac:dyDescent="0.25">
      <c r="A24" s="2" t="s">
        <v>152</v>
      </c>
      <c r="B24" s="2"/>
      <c r="C24" s="3"/>
      <c r="D24" s="2"/>
      <c r="E24" s="2"/>
      <c r="F24" s="4"/>
    </row>
    <row r="25" spans="1:6" x14ac:dyDescent="0.25">
      <c r="A25" s="1"/>
      <c r="B25" s="5" t="s">
        <v>11</v>
      </c>
      <c r="C25" s="6">
        <v>46101</v>
      </c>
      <c r="D25" s="5" t="s">
        <v>81</v>
      </c>
      <c r="E25" s="5" t="s">
        <v>166</v>
      </c>
      <c r="F25" s="8">
        <v>139</v>
      </c>
    </row>
    <row r="26" spans="1:6" x14ac:dyDescent="0.25">
      <c r="A26" s="2" t="s">
        <v>459</v>
      </c>
      <c r="B26" s="2"/>
      <c r="C26" s="3"/>
      <c r="D26" s="2"/>
      <c r="E26" s="2"/>
      <c r="F26" s="4"/>
    </row>
    <row r="27" spans="1:6" x14ac:dyDescent="0.25">
      <c r="A27" s="1"/>
      <c r="B27" s="5" t="s">
        <v>455</v>
      </c>
      <c r="C27" s="6">
        <v>46091</v>
      </c>
      <c r="D27" s="5"/>
      <c r="E27" s="5" t="s">
        <v>475</v>
      </c>
      <c r="F27" s="8"/>
    </row>
    <row r="28" spans="1:6" x14ac:dyDescent="0.25">
      <c r="A28" s="2" t="s">
        <v>141</v>
      </c>
      <c r="B28" s="2"/>
      <c r="C28" s="3"/>
      <c r="D28" s="2"/>
      <c r="E28" s="2"/>
      <c r="F28" s="4"/>
    </row>
    <row r="29" spans="1:6" x14ac:dyDescent="0.25">
      <c r="A29" s="1"/>
      <c r="B29" s="5" t="s">
        <v>11</v>
      </c>
      <c r="C29" s="6">
        <v>46091</v>
      </c>
      <c r="D29" s="5" t="s">
        <v>61</v>
      </c>
      <c r="E29" s="5" t="s">
        <v>166</v>
      </c>
      <c r="F29" s="8">
        <v>3508</v>
      </c>
    </row>
    <row r="30" spans="1:6" x14ac:dyDescent="0.25">
      <c r="A30" s="2" t="s">
        <v>155</v>
      </c>
      <c r="B30" s="2"/>
      <c r="C30" s="3"/>
      <c r="D30" s="2"/>
      <c r="E30" s="2"/>
      <c r="F30" s="4"/>
    </row>
    <row r="31" spans="1:6" x14ac:dyDescent="0.25">
      <c r="A31" s="5"/>
      <c r="B31" s="5" t="s">
        <v>12</v>
      </c>
      <c r="C31" s="6">
        <v>46107</v>
      </c>
      <c r="D31" s="5" t="s">
        <v>91</v>
      </c>
      <c r="E31" s="5" t="s">
        <v>475</v>
      </c>
      <c r="F31" s="8">
        <v>780.12</v>
      </c>
    </row>
    <row r="32" spans="1:6" x14ac:dyDescent="0.25">
      <c r="A32" s="5"/>
      <c r="B32" s="5" t="s">
        <v>11</v>
      </c>
      <c r="C32" s="6">
        <v>46107</v>
      </c>
      <c r="D32" s="5" t="s">
        <v>90</v>
      </c>
      <c r="E32" s="5" t="s">
        <v>166</v>
      </c>
      <c r="F32" s="8">
        <v>780.12</v>
      </c>
    </row>
    <row r="33" spans="1:6" x14ac:dyDescent="0.25">
      <c r="A33" s="2" t="s">
        <v>146</v>
      </c>
      <c r="B33" s="2"/>
      <c r="C33" s="3"/>
      <c r="D33" s="2"/>
      <c r="E33" s="2"/>
      <c r="F33" s="4"/>
    </row>
    <row r="34" spans="1:6" x14ac:dyDescent="0.25">
      <c r="A34" s="5"/>
      <c r="B34" s="5" t="s">
        <v>11</v>
      </c>
      <c r="C34" s="6">
        <v>46098</v>
      </c>
      <c r="D34" s="5" t="s">
        <v>69</v>
      </c>
      <c r="E34" s="5" t="s">
        <v>166</v>
      </c>
      <c r="F34" s="8">
        <v>1934.76</v>
      </c>
    </row>
    <row r="35" spans="1:6" x14ac:dyDescent="0.25">
      <c r="A35" s="5"/>
      <c r="B35" s="5" t="s">
        <v>12</v>
      </c>
      <c r="C35" s="6">
        <v>46110</v>
      </c>
      <c r="D35" s="5" t="s">
        <v>445</v>
      </c>
      <c r="E35" s="5" t="s">
        <v>475</v>
      </c>
      <c r="F35" s="8">
        <v>2000</v>
      </c>
    </row>
    <row r="36" spans="1:6" x14ac:dyDescent="0.25">
      <c r="A36" s="2" t="s">
        <v>460</v>
      </c>
      <c r="B36" s="2"/>
      <c r="C36" s="3"/>
      <c r="D36" s="2"/>
      <c r="E36" s="2"/>
      <c r="F36" s="4"/>
    </row>
    <row r="37" spans="1:6" x14ac:dyDescent="0.25">
      <c r="A37" s="1"/>
      <c r="B37" s="5" t="s">
        <v>470</v>
      </c>
      <c r="C37" s="6">
        <v>46098</v>
      </c>
      <c r="D37" s="5"/>
      <c r="E37" s="5" t="s">
        <v>174</v>
      </c>
      <c r="F37" s="8">
        <v>1050</v>
      </c>
    </row>
    <row r="38" spans="1:6" x14ac:dyDescent="0.25">
      <c r="A38" s="2" t="s">
        <v>150</v>
      </c>
      <c r="B38" s="2"/>
      <c r="C38" s="3"/>
      <c r="D38" s="2"/>
      <c r="E38" s="2"/>
      <c r="F38" s="4"/>
    </row>
    <row r="39" spans="1:6" x14ac:dyDescent="0.25">
      <c r="A39" s="5"/>
      <c r="B39" s="5" t="s">
        <v>12</v>
      </c>
      <c r="C39" s="6">
        <v>46096</v>
      </c>
      <c r="D39" s="5" t="s">
        <v>77</v>
      </c>
      <c r="E39" s="5" t="s">
        <v>475</v>
      </c>
      <c r="F39" s="8">
        <v>300</v>
      </c>
    </row>
    <row r="40" spans="1:6" x14ac:dyDescent="0.25">
      <c r="A40" s="5"/>
      <c r="B40" s="5" t="s">
        <v>11</v>
      </c>
      <c r="C40" s="6">
        <v>46099</v>
      </c>
      <c r="D40" s="5" t="s">
        <v>76</v>
      </c>
      <c r="E40" s="5" t="s">
        <v>166</v>
      </c>
      <c r="F40" s="8">
        <v>300</v>
      </c>
    </row>
    <row r="41" spans="1:6" x14ac:dyDescent="0.25">
      <c r="A41" s="5"/>
      <c r="B41" s="5" t="s">
        <v>12</v>
      </c>
      <c r="C41" s="6">
        <v>46110</v>
      </c>
      <c r="D41" s="5" t="s">
        <v>97</v>
      </c>
      <c r="E41" s="5" t="s">
        <v>475</v>
      </c>
      <c r="F41" s="8">
        <v>150</v>
      </c>
    </row>
    <row r="42" spans="1:6" x14ac:dyDescent="0.25">
      <c r="A42" s="5"/>
      <c r="B42" s="5" t="s">
        <v>11</v>
      </c>
      <c r="C42" s="6">
        <v>46111</v>
      </c>
      <c r="D42" s="5" t="s">
        <v>96</v>
      </c>
      <c r="E42" s="5" t="s">
        <v>166</v>
      </c>
      <c r="F42" s="8">
        <v>150</v>
      </c>
    </row>
    <row r="43" spans="1:6" x14ac:dyDescent="0.25">
      <c r="A43" s="2" t="s">
        <v>113</v>
      </c>
      <c r="B43" s="2"/>
      <c r="C43" s="3"/>
      <c r="D43" s="2"/>
      <c r="E43" s="2"/>
      <c r="F43" s="4"/>
    </row>
    <row r="44" spans="1:6" x14ac:dyDescent="0.25">
      <c r="A44" s="1"/>
      <c r="B44" s="5" t="s">
        <v>10</v>
      </c>
      <c r="C44" s="6">
        <v>46086</v>
      </c>
      <c r="D44" s="5" t="s">
        <v>14</v>
      </c>
      <c r="E44" s="5" t="s">
        <v>166</v>
      </c>
      <c r="F44" s="8">
        <v>2329.35</v>
      </c>
    </row>
    <row r="45" spans="1:6" x14ac:dyDescent="0.25">
      <c r="A45" s="2" t="s">
        <v>461</v>
      </c>
      <c r="B45" s="2"/>
      <c r="C45" s="3"/>
      <c r="D45" s="2"/>
      <c r="E45" s="2"/>
      <c r="F45" s="4"/>
    </row>
    <row r="46" spans="1:6" x14ac:dyDescent="0.25">
      <c r="A46" s="1"/>
      <c r="B46" s="5" t="s">
        <v>470</v>
      </c>
      <c r="C46" s="6">
        <v>46104</v>
      </c>
      <c r="D46" s="5"/>
      <c r="E46" s="5" t="s">
        <v>174</v>
      </c>
      <c r="F46" s="8">
        <v>929.2</v>
      </c>
    </row>
    <row r="47" spans="1:6" x14ac:dyDescent="0.25">
      <c r="A47" s="2" t="s">
        <v>130</v>
      </c>
      <c r="B47" s="2"/>
      <c r="C47" s="3"/>
      <c r="D47" s="2"/>
      <c r="E47" s="2"/>
      <c r="F47" s="4"/>
    </row>
    <row r="48" spans="1:6" x14ac:dyDescent="0.25">
      <c r="A48" s="1"/>
      <c r="B48" s="5" t="s">
        <v>10</v>
      </c>
      <c r="C48" s="6">
        <v>46086</v>
      </c>
      <c r="D48" s="5" t="s">
        <v>35</v>
      </c>
      <c r="E48" s="5" t="s">
        <v>166</v>
      </c>
      <c r="F48" s="8">
        <v>200</v>
      </c>
    </row>
    <row r="49" spans="1:6" x14ac:dyDescent="0.25">
      <c r="A49" s="2" t="s">
        <v>462</v>
      </c>
      <c r="B49" s="2"/>
      <c r="C49" s="3"/>
      <c r="D49" s="2"/>
      <c r="E49" s="2"/>
      <c r="F49" s="4"/>
    </row>
    <row r="50" spans="1:6" x14ac:dyDescent="0.25">
      <c r="A50" s="1"/>
      <c r="B50" s="5" t="s">
        <v>12</v>
      </c>
      <c r="C50" s="6">
        <v>46112</v>
      </c>
      <c r="D50" s="5" t="s">
        <v>472</v>
      </c>
      <c r="E50" s="5" t="s">
        <v>475</v>
      </c>
      <c r="F50" s="8">
        <v>232.69</v>
      </c>
    </row>
    <row r="51" spans="1:6" x14ac:dyDescent="0.25">
      <c r="A51" s="2" t="s">
        <v>126</v>
      </c>
      <c r="B51" s="2"/>
      <c r="C51" s="3"/>
      <c r="D51" s="2"/>
      <c r="E51" s="2"/>
      <c r="F51" s="4"/>
    </row>
    <row r="52" spans="1:6" x14ac:dyDescent="0.25">
      <c r="A52" s="1"/>
      <c r="B52" s="5" t="s">
        <v>11</v>
      </c>
      <c r="C52" s="6">
        <v>46085</v>
      </c>
      <c r="D52" s="5" t="s">
        <v>27</v>
      </c>
      <c r="E52" s="5" t="s">
        <v>166</v>
      </c>
      <c r="F52" s="8">
        <v>400</v>
      </c>
    </row>
    <row r="53" spans="1:6" x14ac:dyDescent="0.25">
      <c r="A53" s="2" t="s">
        <v>133</v>
      </c>
      <c r="B53" s="2"/>
      <c r="C53" s="3"/>
      <c r="D53" s="2"/>
      <c r="E53" s="2"/>
      <c r="F53" s="4"/>
    </row>
    <row r="54" spans="1:6" x14ac:dyDescent="0.25">
      <c r="A54" s="5"/>
      <c r="B54" s="5" t="s">
        <v>12</v>
      </c>
      <c r="C54" s="6">
        <v>46083</v>
      </c>
      <c r="D54" s="5" t="s">
        <v>44</v>
      </c>
      <c r="E54" s="5" t="s">
        <v>475</v>
      </c>
      <c r="F54" s="8">
        <v>51</v>
      </c>
    </row>
    <row r="55" spans="1:6" x14ac:dyDescent="0.25">
      <c r="A55" s="5"/>
      <c r="B55" s="5" t="s">
        <v>11</v>
      </c>
      <c r="C55" s="6">
        <v>46086</v>
      </c>
      <c r="D55" s="5" t="s">
        <v>42</v>
      </c>
      <c r="E55" s="5" t="s">
        <v>166</v>
      </c>
      <c r="F55" s="8">
        <v>102</v>
      </c>
    </row>
    <row r="56" spans="1:6" x14ac:dyDescent="0.25">
      <c r="A56" s="2" t="s">
        <v>156</v>
      </c>
      <c r="B56" s="2"/>
      <c r="C56" s="3"/>
      <c r="D56" s="2"/>
      <c r="E56" s="2"/>
      <c r="F56" s="4"/>
    </row>
    <row r="57" spans="1:6" x14ac:dyDescent="0.25">
      <c r="A57" s="5"/>
      <c r="B57" s="5" t="s">
        <v>12</v>
      </c>
      <c r="C57" s="6">
        <v>46092</v>
      </c>
      <c r="D57" s="5" t="s">
        <v>93</v>
      </c>
      <c r="E57" s="5" t="s">
        <v>475</v>
      </c>
      <c r="F57" s="8">
        <v>151.69999999999999</v>
      </c>
    </row>
    <row r="58" spans="1:6" x14ac:dyDescent="0.25">
      <c r="A58" s="5"/>
      <c r="B58" s="5" t="s">
        <v>11</v>
      </c>
      <c r="C58" s="6">
        <v>46108</v>
      </c>
      <c r="D58" s="5" t="s">
        <v>92</v>
      </c>
      <c r="E58" s="5" t="s">
        <v>166</v>
      </c>
      <c r="F58" s="8">
        <v>151.69999999999999</v>
      </c>
    </row>
    <row r="59" spans="1:6" x14ac:dyDescent="0.25">
      <c r="A59" s="2" t="s">
        <v>284</v>
      </c>
      <c r="B59" s="2"/>
      <c r="C59" s="3"/>
      <c r="D59" s="2"/>
      <c r="E59" s="2"/>
      <c r="F59" s="4"/>
    </row>
    <row r="60" spans="1:6" x14ac:dyDescent="0.25">
      <c r="A60" s="5"/>
      <c r="B60" s="5" t="s">
        <v>234</v>
      </c>
      <c r="C60" s="6">
        <v>46092</v>
      </c>
      <c r="D60" s="5" t="s">
        <v>258</v>
      </c>
      <c r="E60" s="5" t="s">
        <v>166</v>
      </c>
      <c r="F60" s="8">
        <v>11859.36</v>
      </c>
    </row>
    <row r="61" spans="1:6" x14ac:dyDescent="0.25">
      <c r="A61" s="5"/>
      <c r="B61" s="5" t="s">
        <v>234</v>
      </c>
      <c r="C61" s="6">
        <v>46105</v>
      </c>
      <c r="D61" s="5" t="s">
        <v>311</v>
      </c>
      <c r="E61" s="5" t="s">
        <v>166</v>
      </c>
      <c r="F61" s="8">
        <v>15032.44</v>
      </c>
    </row>
    <row r="62" spans="1:6" x14ac:dyDescent="0.25">
      <c r="A62" s="2" t="s">
        <v>138</v>
      </c>
      <c r="B62" s="2"/>
      <c r="C62" s="3"/>
      <c r="D62" s="2"/>
      <c r="E62" s="2"/>
      <c r="F62" s="4"/>
    </row>
    <row r="63" spans="1:6" x14ac:dyDescent="0.25">
      <c r="A63" s="1"/>
      <c r="B63" s="5" t="s">
        <v>11</v>
      </c>
      <c r="C63" s="6">
        <v>46087</v>
      </c>
      <c r="D63" s="5" t="s">
        <v>52</v>
      </c>
      <c r="E63" s="5" t="s">
        <v>166</v>
      </c>
      <c r="F63" s="8">
        <v>375</v>
      </c>
    </row>
    <row r="64" spans="1:6" x14ac:dyDescent="0.25">
      <c r="A64" s="2" t="s">
        <v>151</v>
      </c>
      <c r="B64" s="2"/>
      <c r="C64" s="3"/>
      <c r="D64" s="2"/>
      <c r="E64" s="2"/>
      <c r="F64" s="4"/>
    </row>
    <row r="65" spans="1:6" x14ac:dyDescent="0.25">
      <c r="A65" s="5"/>
      <c r="B65" s="5" t="s">
        <v>12</v>
      </c>
      <c r="C65" s="6">
        <v>46092</v>
      </c>
      <c r="D65" s="5" t="s">
        <v>79</v>
      </c>
      <c r="E65" s="5" t="s">
        <v>475</v>
      </c>
      <c r="F65" s="8">
        <v>20700</v>
      </c>
    </row>
    <row r="66" spans="1:6" x14ac:dyDescent="0.25">
      <c r="A66" s="5"/>
      <c r="B66" s="5" t="s">
        <v>12</v>
      </c>
      <c r="C66" s="6">
        <v>46092</v>
      </c>
      <c r="D66" s="5" t="s">
        <v>80</v>
      </c>
      <c r="E66" s="5" t="s">
        <v>475</v>
      </c>
      <c r="F66" s="8">
        <v>6516.25</v>
      </c>
    </row>
    <row r="67" spans="1:6" x14ac:dyDescent="0.25">
      <c r="A67" s="5"/>
      <c r="B67" s="5" t="s">
        <v>11</v>
      </c>
      <c r="C67" s="6">
        <v>46099</v>
      </c>
      <c r="D67" s="5" t="s">
        <v>78</v>
      </c>
      <c r="E67" s="5" t="s">
        <v>166</v>
      </c>
      <c r="F67" s="8">
        <v>27216.25</v>
      </c>
    </row>
    <row r="68" spans="1:6" x14ac:dyDescent="0.25">
      <c r="A68" s="2" t="s">
        <v>116</v>
      </c>
      <c r="B68" s="2"/>
      <c r="C68" s="3"/>
      <c r="D68" s="2"/>
      <c r="E68" s="2"/>
      <c r="F68" s="4"/>
    </row>
    <row r="69" spans="1:6" x14ac:dyDescent="0.25">
      <c r="A69" s="1"/>
      <c r="B69" s="5" t="s">
        <v>10</v>
      </c>
      <c r="C69" s="6">
        <v>46108</v>
      </c>
      <c r="D69" s="5" t="s">
        <v>14</v>
      </c>
      <c r="E69" s="5" t="s">
        <v>166</v>
      </c>
      <c r="F69" s="8">
        <v>3973.84</v>
      </c>
    </row>
    <row r="70" spans="1:6" x14ac:dyDescent="0.25">
      <c r="A70" s="2" t="s">
        <v>119</v>
      </c>
      <c r="B70" s="2"/>
      <c r="C70" s="3"/>
      <c r="D70" s="2"/>
      <c r="E70" s="2"/>
      <c r="F70" s="4"/>
    </row>
    <row r="71" spans="1:6" x14ac:dyDescent="0.25">
      <c r="A71" s="5"/>
      <c r="B71" s="5" t="s">
        <v>12</v>
      </c>
      <c r="C71" s="6">
        <v>46085</v>
      </c>
      <c r="D71" s="5" t="s">
        <v>18</v>
      </c>
      <c r="E71" s="5" t="s">
        <v>475</v>
      </c>
      <c r="F71" s="8">
        <v>11068.1</v>
      </c>
    </row>
    <row r="72" spans="1:6" x14ac:dyDescent="0.25">
      <c r="A72" s="5"/>
      <c r="B72" s="5" t="s">
        <v>11</v>
      </c>
      <c r="C72" s="6">
        <v>46085</v>
      </c>
      <c r="D72" s="5" t="s">
        <v>17</v>
      </c>
      <c r="E72" s="5" t="s">
        <v>166</v>
      </c>
      <c r="F72" s="8">
        <v>11068.1</v>
      </c>
    </row>
    <row r="73" spans="1:6" x14ac:dyDescent="0.25">
      <c r="A73" s="2" t="s">
        <v>463</v>
      </c>
      <c r="B73" s="2"/>
      <c r="C73" s="3"/>
      <c r="D73" s="2"/>
      <c r="E73" s="2"/>
      <c r="F73" s="4"/>
    </row>
    <row r="74" spans="1:6" x14ac:dyDescent="0.25">
      <c r="A74" s="5"/>
      <c r="B74" s="5" t="s">
        <v>470</v>
      </c>
      <c r="C74" s="6">
        <v>46083</v>
      </c>
      <c r="D74" s="5"/>
      <c r="E74" s="5" t="s">
        <v>174</v>
      </c>
      <c r="F74" s="8">
        <v>2240.9899999999998</v>
      </c>
    </row>
    <row r="75" spans="1:6" x14ac:dyDescent="0.25">
      <c r="A75" s="5"/>
      <c r="B75" s="5" t="s">
        <v>470</v>
      </c>
      <c r="C75" s="6">
        <v>46091</v>
      </c>
      <c r="D75" s="5"/>
      <c r="E75" s="5" t="s">
        <v>174</v>
      </c>
      <c r="F75" s="8">
        <v>1494.17</v>
      </c>
    </row>
    <row r="76" spans="1:6" x14ac:dyDescent="0.25">
      <c r="A76" s="2" t="s">
        <v>142</v>
      </c>
      <c r="B76" s="2"/>
      <c r="C76" s="3"/>
      <c r="D76" s="2"/>
      <c r="E76" s="2"/>
      <c r="F76" s="4"/>
    </row>
    <row r="77" spans="1:6" x14ac:dyDescent="0.25">
      <c r="A77" s="5"/>
      <c r="B77" s="5" t="s">
        <v>12</v>
      </c>
      <c r="C77" s="6">
        <v>46091</v>
      </c>
      <c r="D77" s="5" t="s">
        <v>64</v>
      </c>
      <c r="E77" s="5" t="s">
        <v>475</v>
      </c>
      <c r="F77" s="8">
        <v>2000</v>
      </c>
    </row>
    <row r="78" spans="1:6" x14ac:dyDescent="0.25">
      <c r="A78" s="5"/>
      <c r="B78" s="5" t="s">
        <v>11</v>
      </c>
      <c r="C78" s="6">
        <v>46091</v>
      </c>
      <c r="D78" s="5" t="s">
        <v>63</v>
      </c>
      <c r="E78" s="5" t="s">
        <v>166</v>
      </c>
      <c r="F78" s="8">
        <v>2000</v>
      </c>
    </row>
    <row r="79" spans="1:6" x14ac:dyDescent="0.25">
      <c r="A79" s="2" t="s">
        <v>127</v>
      </c>
      <c r="B79" s="2"/>
      <c r="C79" s="3"/>
      <c r="D79" s="2"/>
      <c r="E79" s="2"/>
      <c r="F79" s="4"/>
    </row>
    <row r="80" spans="1:6" x14ac:dyDescent="0.25">
      <c r="A80" s="5"/>
      <c r="B80" s="5" t="s">
        <v>12</v>
      </c>
      <c r="C80" s="6">
        <v>46082</v>
      </c>
      <c r="D80" s="5" t="s">
        <v>30</v>
      </c>
      <c r="E80" s="5" t="s">
        <v>475</v>
      </c>
      <c r="F80" s="8">
        <v>352.89</v>
      </c>
    </row>
    <row r="81" spans="1:6" x14ac:dyDescent="0.25">
      <c r="A81" s="5"/>
      <c r="B81" s="5" t="s">
        <v>11</v>
      </c>
      <c r="C81" s="6">
        <v>46085</v>
      </c>
      <c r="D81" s="5" t="s">
        <v>29</v>
      </c>
      <c r="E81" s="5" t="s">
        <v>166</v>
      </c>
      <c r="F81" s="8">
        <v>352.89</v>
      </c>
    </row>
    <row r="82" spans="1:6" x14ac:dyDescent="0.25">
      <c r="A82" s="2" t="s">
        <v>464</v>
      </c>
      <c r="B82" s="2"/>
      <c r="C82" s="3"/>
      <c r="D82" s="2"/>
      <c r="E82" s="2"/>
      <c r="F82" s="4"/>
    </row>
    <row r="83" spans="1:6" x14ac:dyDescent="0.25">
      <c r="A83" s="1"/>
      <c r="B83" s="5" t="s">
        <v>12</v>
      </c>
      <c r="C83" s="6">
        <v>46099</v>
      </c>
      <c r="D83" s="5" t="s">
        <v>473</v>
      </c>
      <c r="E83" s="5" t="s">
        <v>475</v>
      </c>
      <c r="F83" s="8">
        <v>83.98</v>
      </c>
    </row>
    <row r="84" spans="1:6" x14ac:dyDescent="0.25">
      <c r="A84" s="2" t="s">
        <v>109</v>
      </c>
      <c r="B84" s="2"/>
      <c r="C84" s="3"/>
      <c r="D84" s="2"/>
      <c r="E84" s="2"/>
      <c r="F84" s="4"/>
    </row>
    <row r="85" spans="1:6" x14ac:dyDescent="0.25">
      <c r="A85" s="5"/>
      <c r="B85" s="5" t="s">
        <v>11</v>
      </c>
      <c r="C85" s="6">
        <v>46086</v>
      </c>
      <c r="D85" s="5" t="s">
        <v>17</v>
      </c>
      <c r="E85" s="5" t="s">
        <v>166</v>
      </c>
      <c r="F85" s="8">
        <v>94.14</v>
      </c>
    </row>
    <row r="86" spans="1:6" x14ac:dyDescent="0.25">
      <c r="A86" s="5"/>
      <c r="B86" s="5" t="s">
        <v>10</v>
      </c>
      <c r="C86" s="6">
        <v>46087</v>
      </c>
      <c r="D86" s="5"/>
      <c r="E86" s="5" t="s">
        <v>166</v>
      </c>
      <c r="F86" s="8">
        <v>30.6</v>
      </c>
    </row>
    <row r="87" spans="1:6" x14ac:dyDescent="0.25">
      <c r="A87" s="5"/>
      <c r="B87" s="5" t="s">
        <v>10</v>
      </c>
      <c r="C87" s="6">
        <v>46097</v>
      </c>
      <c r="D87" s="5"/>
      <c r="E87" s="5" t="s">
        <v>166</v>
      </c>
      <c r="F87" s="8">
        <v>30.6</v>
      </c>
    </row>
    <row r="88" spans="1:6" x14ac:dyDescent="0.25">
      <c r="A88" s="2" t="s">
        <v>114</v>
      </c>
      <c r="B88" s="2"/>
      <c r="C88" s="3"/>
      <c r="D88" s="2"/>
      <c r="E88" s="2"/>
      <c r="F88" s="4"/>
    </row>
    <row r="89" spans="1:6" x14ac:dyDescent="0.25">
      <c r="A89" s="5"/>
      <c r="B89" s="5" t="s">
        <v>12</v>
      </c>
      <c r="C89" s="6">
        <v>46093</v>
      </c>
      <c r="D89" s="5" t="s">
        <v>20</v>
      </c>
      <c r="E89" s="5" t="s">
        <v>475</v>
      </c>
      <c r="F89" s="8">
        <v>1352.02</v>
      </c>
    </row>
    <row r="90" spans="1:6" x14ac:dyDescent="0.25">
      <c r="A90" s="5"/>
      <c r="B90" s="5" t="s">
        <v>11</v>
      </c>
      <c r="C90" s="6">
        <v>46093</v>
      </c>
      <c r="D90" s="5" t="s">
        <v>17</v>
      </c>
      <c r="E90" s="5" t="s">
        <v>166</v>
      </c>
      <c r="F90" s="8">
        <v>1352.02</v>
      </c>
    </row>
    <row r="91" spans="1:6" x14ac:dyDescent="0.25">
      <c r="A91" s="5"/>
      <c r="B91" s="5" t="s">
        <v>10</v>
      </c>
      <c r="C91" s="6">
        <v>46098</v>
      </c>
      <c r="D91" s="5" t="s">
        <v>14</v>
      </c>
      <c r="E91" s="5" t="s">
        <v>166</v>
      </c>
      <c r="F91" s="8">
        <v>1269.56</v>
      </c>
    </row>
    <row r="92" spans="1:6" x14ac:dyDescent="0.25">
      <c r="A92" s="5"/>
      <c r="B92" s="5" t="s">
        <v>10</v>
      </c>
      <c r="C92" s="6">
        <v>46099</v>
      </c>
      <c r="D92" s="5" t="s">
        <v>14</v>
      </c>
      <c r="E92" s="5" t="s">
        <v>166</v>
      </c>
      <c r="F92" s="8">
        <v>170.89</v>
      </c>
    </row>
    <row r="93" spans="1:6" x14ac:dyDescent="0.25">
      <c r="A93" s="5"/>
      <c r="B93" s="5" t="s">
        <v>10</v>
      </c>
      <c r="C93" s="6">
        <v>46100</v>
      </c>
      <c r="D93" s="5" t="s">
        <v>14</v>
      </c>
      <c r="E93" s="5" t="s">
        <v>166</v>
      </c>
      <c r="F93" s="8">
        <v>982.08</v>
      </c>
    </row>
    <row r="94" spans="1:6" x14ac:dyDescent="0.25">
      <c r="A94" s="5"/>
      <c r="B94" s="5" t="s">
        <v>10</v>
      </c>
      <c r="C94" s="6">
        <v>46100</v>
      </c>
      <c r="D94" s="5" t="s">
        <v>14</v>
      </c>
      <c r="E94" s="5" t="s">
        <v>166</v>
      </c>
      <c r="F94" s="8">
        <v>240.11</v>
      </c>
    </row>
    <row r="95" spans="1:6" x14ac:dyDescent="0.25">
      <c r="A95" s="2" t="s">
        <v>144</v>
      </c>
      <c r="B95" s="2"/>
      <c r="C95" s="3"/>
      <c r="D95" s="2"/>
      <c r="E95" s="2"/>
      <c r="F95" s="4"/>
    </row>
    <row r="96" spans="1:6" x14ac:dyDescent="0.25">
      <c r="A96" s="5"/>
      <c r="B96" s="5" t="s">
        <v>12</v>
      </c>
      <c r="C96" s="6">
        <v>46091</v>
      </c>
      <c r="D96" s="5" t="s">
        <v>67</v>
      </c>
      <c r="E96" s="5" t="s">
        <v>475</v>
      </c>
      <c r="F96" s="8">
        <v>1400</v>
      </c>
    </row>
    <row r="97" spans="1:6" x14ac:dyDescent="0.25">
      <c r="A97" s="5"/>
      <c r="B97" s="5" t="s">
        <v>11</v>
      </c>
      <c r="C97" s="6">
        <v>46091</v>
      </c>
      <c r="D97" s="5" t="s">
        <v>66</v>
      </c>
      <c r="E97" s="5" t="s">
        <v>166</v>
      </c>
      <c r="F97" s="8">
        <v>1400</v>
      </c>
    </row>
    <row r="98" spans="1:6" x14ac:dyDescent="0.25">
      <c r="A98" s="2" t="s">
        <v>465</v>
      </c>
      <c r="B98" s="2"/>
      <c r="C98" s="3"/>
      <c r="D98" s="2"/>
      <c r="E98" s="2"/>
      <c r="F98" s="4"/>
    </row>
    <row r="99" spans="1:6" x14ac:dyDescent="0.25">
      <c r="A99" s="1"/>
      <c r="B99" s="5" t="s">
        <v>470</v>
      </c>
      <c r="C99" s="6">
        <v>46106</v>
      </c>
      <c r="D99" s="5"/>
      <c r="E99" s="5" t="s">
        <v>174</v>
      </c>
      <c r="F99" s="8">
        <v>92.13</v>
      </c>
    </row>
    <row r="100" spans="1:6" x14ac:dyDescent="0.25">
      <c r="A100" s="2" t="s">
        <v>131</v>
      </c>
      <c r="B100" s="2"/>
      <c r="C100" s="3"/>
      <c r="D100" s="2"/>
      <c r="E100" s="2"/>
      <c r="F100" s="4"/>
    </row>
    <row r="101" spans="1:6" x14ac:dyDescent="0.25">
      <c r="A101" s="5"/>
      <c r="B101" s="5" t="s">
        <v>11</v>
      </c>
      <c r="C101" s="6">
        <v>46086</v>
      </c>
      <c r="D101" s="5" t="s">
        <v>36</v>
      </c>
      <c r="E101" s="5" t="s">
        <v>166</v>
      </c>
      <c r="F101" s="8">
        <v>866.38</v>
      </c>
    </row>
    <row r="102" spans="1:6" x14ac:dyDescent="0.25">
      <c r="A102" s="5"/>
      <c r="B102" s="5" t="s">
        <v>11</v>
      </c>
      <c r="C102" s="6">
        <v>46086</v>
      </c>
      <c r="D102" s="5" t="s">
        <v>38</v>
      </c>
      <c r="E102" s="5" t="s">
        <v>166</v>
      </c>
      <c r="F102" s="8">
        <v>1042.33</v>
      </c>
    </row>
    <row r="103" spans="1:6" x14ac:dyDescent="0.25">
      <c r="A103" s="5"/>
      <c r="B103" s="5" t="s">
        <v>12</v>
      </c>
      <c r="C103" s="6">
        <v>46099</v>
      </c>
      <c r="D103" s="5" t="s">
        <v>95</v>
      </c>
      <c r="E103" s="5" t="s">
        <v>475</v>
      </c>
      <c r="F103" s="8">
        <v>1439.01</v>
      </c>
    </row>
    <row r="104" spans="1:6" x14ac:dyDescent="0.25">
      <c r="A104" s="5"/>
      <c r="B104" s="5" t="s">
        <v>11</v>
      </c>
      <c r="C104" s="6">
        <v>46108</v>
      </c>
      <c r="D104" s="5" t="s">
        <v>94</v>
      </c>
      <c r="E104" s="5" t="s">
        <v>166</v>
      </c>
      <c r="F104" s="8">
        <v>1439.01</v>
      </c>
    </row>
    <row r="105" spans="1:6" x14ac:dyDescent="0.25">
      <c r="A105" s="2" t="s">
        <v>128</v>
      </c>
      <c r="B105" s="2"/>
      <c r="C105" s="3"/>
      <c r="D105" s="2"/>
      <c r="E105" s="2"/>
      <c r="F105" s="4"/>
    </row>
    <row r="106" spans="1:6" x14ac:dyDescent="0.25">
      <c r="A106" s="5"/>
      <c r="B106" s="5" t="s">
        <v>12</v>
      </c>
      <c r="C106" s="6">
        <v>46085</v>
      </c>
      <c r="D106" s="5" t="s">
        <v>32</v>
      </c>
      <c r="E106" s="5" t="s">
        <v>475</v>
      </c>
      <c r="F106" s="8">
        <v>4931.92</v>
      </c>
    </row>
    <row r="107" spans="1:6" x14ac:dyDescent="0.25">
      <c r="A107" s="5"/>
      <c r="B107" s="5" t="s">
        <v>11</v>
      </c>
      <c r="C107" s="6">
        <v>46085</v>
      </c>
      <c r="D107" s="5" t="s">
        <v>31</v>
      </c>
      <c r="E107" s="5" t="s">
        <v>166</v>
      </c>
      <c r="F107" s="8">
        <v>4931.92</v>
      </c>
    </row>
    <row r="108" spans="1:6" x14ac:dyDescent="0.25">
      <c r="A108" s="2" t="s">
        <v>129</v>
      </c>
      <c r="B108" s="2"/>
      <c r="C108" s="3"/>
      <c r="D108" s="2"/>
      <c r="E108" s="2"/>
      <c r="F108" s="4"/>
    </row>
    <row r="109" spans="1:6" x14ac:dyDescent="0.25">
      <c r="A109" s="5"/>
      <c r="B109" s="5" t="s">
        <v>12</v>
      </c>
      <c r="C109" s="6">
        <v>46084</v>
      </c>
      <c r="D109" s="5" t="s">
        <v>34</v>
      </c>
      <c r="E109" s="5" t="s">
        <v>475</v>
      </c>
      <c r="F109" s="8">
        <v>74.569999999999993</v>
      </c>
    </row>
    <row r="110" spans="1:6" x14ac:dyDescent="0.25">
      <c r="A110" s="5"/>
      <c r="B110" s="5" t="s">
        <v>11</v>
      </c>
      <c r="C110" s="6">
        <v>46085</v>
      </c>
      <c r="D110" s="5" t="s">
        <v>33</v>
      </c>
      <c r="E110" s="5" t="s">
        <v>166</v>
      </c>
      <c r="F110" s="8">
        <v>74.569999999999993</v>
      </c>
    </row>
    <row r="111" spans="1:6" x14ac:dyDescent="0.25">
      <c r="A111" s="5"/>
      <c r="B111" s="5" t="s">
        <v>11</v>
      </c>
      <c r="C111" s="6">
        <v>46086</v>
      </c>
      <c r="D111" s="5" t="s">
        <v>49</v>
      </c>
      <c r="E111" s="5" t="s">
        <v>166</v>
      </c>
      <c r="F111" s="8">
        <v>500.08</v>
      </c>
    </row>
    <row r="112" spans="1:6" x14ac:dyDescent="0.25">
      <c r="A112" s="2" t="s">
        <v>466</v>
      </c>
      <c r="B112" s="2"/>
      <c r="C112" s="3"/>
      <c r="D112" s="2"/>
      <c r="E112" s="2"/>
      <c r="F112" s="4"/>
    </row>
    <row r="113" spans="1:6" x14ac:dyDescent="0.25">
      <c r="A113" s="1"/>
      <c r="B113" s="5" t="s">
        <v>12</v>
      </c>
      <c r="C113" s="6">
        <v>46112</v>
      </c>
      <c r="D113" s="5" t="s">
        <v>474</v>
      </c>
      <c r="E113" s="5" t="s">
        <v>475</v>
      </c>
      <c r="F113" s="8">
        <v>250</v>
      </c>
    </row>
    <row r="114" spans="1:6" x14ac:dyDescent="0.25">
      <c r="A114" s="2" t="s">
        <v>154</v>
      </c>
      <c r="B114" s="2"/>
      <c r="C114" s="3"/>
      <c r="D114" s="2"/>
      <c r="E114" s="2"/>
      <c r="F114" s="4"/>
    </row>
    <row r="115" spans="1:6" x14ac:dyDescent="0.25">
      <c r="A115" s="1"/>
      <c r="B115" s="5" t="s">
        <v>10</v>
      </c>
      <c r="C115" s="6">
        <v>46107</v>
      </c>
      <c r="D115" s="5" t="s">
        <v>89</v>
      </c>
      <c r="E115" s="5" t="s">
        <v>166</v>
      </c>
      <c r="F115" s="8">
        <v>300</v>
      </c>
    </row>
    <row r="116" spans="1:6" x14ac:dyDescent="0.25">
      <c r="A116" s="2" t="s">
        <v>139</v>
      </c>
      <c r="B116" s="2"/>
      <c r="C116" s="3"/>
      <c r="D116" s="2"/>
      <c r="E116" s="2"/>
      <c r="F116" s="4"/>
    </row>
    <row r="117" spans="1:6" x14ac:dyDescent="0.25">
      <c r="A117" s="1"/>
      <c r="B117" s="5" t="s">
        <v>11</v>
      </c>
      <c r="C117" s="6">
        <v>46087</v>
      </c>
      <c r="D117" s="5" t="s">
        <v>54</v>
      </c>
      <c r="E117" s="5" t="s">
        <v>166</v>
      </c>
      <c r="F117" s="8">
        <v>122.83</v>
      </c>
    </row>
    <row r="118" spans="1:6" x14ac:dyDescent="0.25">
      <c r="A118" s="2" t="s">
        <v>111</v>
      </c>
      <c r="B118" s="2"/>
      <c r="C118" s="3"/>
      <c r="D118" s="2"/>
      <c r="E118" s="2"/>
      <c r="F118" s="4"/>
    </row>
    <row r="119" spans="1:6" x14ac:dyDescent="0.25">
      <c r="A119" s="1"/>
      <c r="B119" s="5" t="s">
        <v>10</v>
      </c>
      <c r="C119" s="6">
        <v>46085</v>
      </c>
      <c r="D119" s="5" t="s">
        <v>14</v>
      </c>
      <c r="E119" s="5" t="s">
        <v>166</v>
      </c>
      <c r="F119" s="8">
        <v>5884.32</v>
      </c>
    </row>
    <row r="120" spans="1:6" x14ac:dyDescent="0.25">
      <c r="A120" s="2" t="s">
        <v>467</v>
      </c>
      <c r="B120" s="2"/>
      <c r="C120" s="3"/>
      <c r="D120" s="2"/>
      <c r="E120" s="2"/>
      <c r="F120" s="4"/>
    </row>
    <row r="121" spans="1:6" x14ac:dyDescent="0.25">
      <c r="A121" s="1"/>
      <c r="B121" s="5" t="s">
        <v>470</v>
      </c>
      <c r="C121" s="6">
        <v>46112</v>
      </c>
      <c r="D121" s="5"/>
      <c r="E121" s="5" t="s">
        <v>174</v>
      </c>
      <c r="F121" s="8">
        <v>575</v>
      </c>
    </row>
    <row r="122" spans="1:6" x14ac:dyDescent="0.25">
      <c r="A122" s="2" t="s">
        <v>120</v>
      </c>
      <c r="B122" s="2"/>
      <c r="C122" s="3"/>
      <c r="D122" s="2"/>
      <c r="E122" s="2"/>
      <c r="F122" s="4"/>
    </row>
    <row r="123" spans="1:6" x14ac:dyDescent="0.25">
      <c r="A123" s="1"/>
      <c r="B123" s="5" t="s">
        <v>11</v>
      </c>
      <c r="C123" s="6">
        <v>46105</v>
      </c>
      <c r="D123" s="5" t="s">
        <v>21</v>
      </c>
      <c r="E123" s="5" t="s">
        <v>166</v>
      </c>
      <c r="F123" s="8">
        <v>40152</v>
      </c>
    </row>
    <row r="124" spans="1:6" x14ac:dyDescent="0.25">
      <c r="A124" s="2" t="s">
        <v>121</v>
      </c>
      <c r="B124" s="2"/>
      <c r="C124" s="3"/>
      <c r="D124" s="2"/>
      <c r="E124" s="2"/>
      <c r="F124" s="4"/>
    </row>
    <row r="125" spans="1:6" x14ac:dyDescent="0.25">
      <c r="A125" s="5"/>
      <c r="B125" s="5" t="s">
        <v>12</v>
      </c>
      <c r="C125" s="6">
        <v>46112</v>
      </c>
      <c r="D125" s="5"/>
      <c r="E125" s="5" t="s">
        <v>475</v>
      </c>
      <c r="F125" s="8">
        <v>171</v>
      </c>
    </row>
    <row r="126" spans="1:6" x14ac:dyDescent="0.25">
      <c r="A126" s="5"/>
      <c r="B126" s="5" t="s">
        <v>11</v>
      </c>
      <c r="C126" s="6">
        <v>46112</v>
      </c>
      <c r="D126" s="5" t="s">
        <v>21</v>
      </c>
      <c r="E126" s="5" t="s">
        <v>166</v>
      </c>
      <c r="F126" s="8">
        <v>171</v>
      </c>
    </row>
    <row r="127" spans="1:6" x14ac:dyDescent="0.25">
      <c r="A127" s="2" t="s">
        <v>117</v>
      </c>
      <c r="B127" s="2"/>
      <c r="C127" s="3"/>
      <c r="D127" s="2"/>
      <c r="E127" s="2"/>
      <c r="F127" s="4"/>
    </row>
    <row r="128" spans="1:6" x14ac:dyDescent="0.25">
      <c r="A128" s="5"/>
      <c r="B128" s="5" t="s">
        <v>12</v>
      </c>
      <c r="C128" s="6">
        <v>46097</v>
      </c>
      <c r="D128" s="5"/>
      <c r="E128" s="5" t="s">
        <v>475</v>
      </c>
      <c r="F128" s="8">
        <v>15858.82</v>
      </c>
    </row>
    <row r="129" spans="1:6" x14ac:dyDescent="0.25">
      <c r="A129" s="5"/>
      <c r="B129" s="5" t="s">
        <v>11</v>
      </c>
      <c r="C129" s="6">
        <v>46097</v>
      </c>
      <c r="D129" s="5" t="s">
        <v>15</v>
      </c>
      <c r="E129" s="5" t="s">
        <v>166</v>
      </c>
      <c r="F129" s="8">
        <v>15858.82</v>
      </c>
    </row>
    <row r="130" spans="1:6" x14ac:dyDescent="0.25">
      <c r="A130" s="2" t="s">
        <v>283</v>
      </c>
      <c r="B130" s="2"/>
      <c r="C130" s="3"/>
      <c r="D130" s="2"/>
      <c r="E130" s="2"/>
      <c r="F130" s="4"/>
    </row>
    <row r="131" spans="1:6" x14ac:dyDescent="0.25">
      <c r="A131" s="5"/>
      <c r="B131" s="5" t="s">
        <v>234</v>
      </c>
      <c r="C131" s="6">
        <v>46092</v>
      </c>
      <c r="D131" s="5" t="s">
        <v>257</v>
      </c>
      <c r="E131" s="5" t="s">
        <v>166</v>
      </c>
      <c r="F131" s="8">
        <v>1321.63</v>
      </c>
    </row>
    <row r="132" spans="1:6" x14ac:dyDescent="0.25">
      <c r="A132" s="5"/>
      <c r="B132" s="5" t="s">
        <v>234</v>
      </c>
      <c r="C132" s="6">
        <v>46105</v>
      </c>
      <c r="D132" s="5" t="s">
        <v>312</v>
      </c>
      <c r="E132" s="5" t="s">
        <v>166</v>
      </c>
      <c r="F132" s="8">
        <v>1321.63</v>
      </c>
    </row>
    <row r="133" spans="1:6" x14ac:dyDescent="0.25">
      <c r="A133" s="2" t="s">
        <v>118</v>
      </c>
      <c r="B133" s="2"/>
      <c r="C133" s="3"/>
      <c r="D133" s="2"/>
      <c r="E133" s="2"/>
      <c r="F133" s="4"/>
    </row>
    <row r="134" spans="1:6" x14ac:dyDescent="0.25">
      <c r="A134" s="5"/>
      <c r="B134" s="5" t="s">
        <v>12</v>
      </c>
      <c r="C134" s="6">
        <v>46101</v>
      </c>
      <c r="D134" s="5"/>
      <c r="E134" s="5" t="s">
        <v>475</v>
      </c>
      <c r="F134" s="8">
        <v>17354.77</v>
      </c>
    </row>
    <row r="135" spans="1:6" x14ac:dyDescent="0.25">
      <c r="A135" s="5"/>
      <c r="B135" s="5" t="s">
        <v>11</v>
      </c>
      <c r="C135" s="6">
        <v>46101</v>
      </c>
      <c r="D135" s="5" t="s">
        <v>16</v>
      </c>
      <c r="E135" s="5" t="s">
        <v>166</v>
      </c>
      <c r="F135" s="8">
        <v>17354.77</v>
      </c>
    </row>
    <row r="136" spans="1:6" x14ac:dyDescent="0.25">
      <c r="A136" s="2" t="s">
        <v>468</v>
      </c>
      <c r="B136" s="2"/>
      <c r="C136" s="3"/>
      <c r="D136" s="2"/>
      <c r="E136" s="2"/>
      <c r="F136" s="4"/>
    </row>
    <row r="137" spans="1:6" x14ac:dyDescent="0.25">
      <c r="A137" s="1"/>
      <c r="B137" s="5" t="s">
        <v>470</v>
      </c>
      <c r="C137" s="6">
        <v>46107</v>
      </c>
      <c r="D137" s="5"/>
      <c r="E137" s="5" t="s">
        <v>174</v>
      </c>
      <c r="F137" s="8">
        <v>11.3</v>
      </c>
    </row>
    <row r="138" spans="1:6" x14ac:dyDescent="0.25">
      <c r="A138" s="2" t="s">
        <v>140</v>
      </c>
      <c r="B138" s="2"/>
      <c r="C138" s="3"/>
      <c r="D138" s="2"/>
      <c r="E138" s="2"/>
      <c r="F138" s="4"/>
    </row>
    <row r="139" spans="1:6" x14ac:dyDescent="0.25">
      <c r="A139" s="1"/>
      <c r="B139" s="5" t="s">
        <v>11</v>
      </c>
      <c r="C139" s="6">
        <v>46091</v>
      </c>
      <c r="D139" s="5" t="s">
        <v>56</v>
      </c>
      <c r="E139" s="5" t="s">
        <v>166</v>
      </c>
      <c r="F139" s="8">
        <v>4440.45</v>
      </c>
    </row>
    <row r="140" spans="1:6" x14ac:dyDescent="0.25">
      <c r="A140" s="2" t="s">
        <v>110</v>
      </c>
      <c r="B140" s="2"/>
      <c r="C140" s="3"/>
      <c r="D140" s="2"/>
      <c r="E140" s="2"/>
      <c r="F140" s="4"/>
    </row>
    <row r="141" spans="1:6" x14ac:dyDescent="0.25">
      <c r="A141" s="1"/>
      <c r="B141" s="5" t="s">
        <v>10</v>
      </c>
      <c r="C141" s="6">
        <v>46108</v>
      </c>
      <c r="D141" s="5"/>
      <c r="E141" s="5" t="s">
        <v>166</v>
      </c>
      <c r="F141" s="8">
        <v>32.32</v>
      </c>
    </row>
    <row r="142" spans="1:6" x14ac:dyDescent="0.25">
      <c r="A142" s="2" t="s">
        <v>125</v>
      </c>
      <c r="B142" s="2"/>
      <c r="C142" s="3"/>
      <c r="D142" s="2"/>
      <c r="E142" s="2"/>
      <c r="F142" s="4"/>
    </row>
    <row r="143" spans="1:6" x14ac:dyDescent="0.25">
      <c r="A143" s="5"/>
      <c r="B143" s="5" t="s">
        <v>11</v>
      </c>
      <c r="C143" s="6">
        <v>46084</v>
      </c>
      <c r="D143" s="5" t="s">
        <v>25</v>
      </c>
      <c r="E143" s="5" t="s">
        <v>166</v>
      </c>
      <c r="F143" s="8">
        <v>2561.08</v>
      </c>
    </row>
    <row r="144" spans="1:6" x14ac:dyDescent="0.25">
      <c r="A144" s="5"/>
      <c r="B144" s="5" t="s">
        <v>12</v>
      </c>
      <c r="C144" s="6">
        <v>46105</v>
      </c>
      <c r="D144" s="5" t="s">
        <v>87</v>
      </c>
      <c r="E144" s="5" t="s">
        <v>475</v>
      </c>
      <c r="F144" s="8">
        <v>6500</v>
      </c>
    </row>
    <row r="145" spans="1:6" x14ac:dyDescent="0.25">
      <c r="A145" s="5"/>
      <c r="B145" s="5" t="s">
        <v>11</v>
      </c>
      <c r="C145" s="6">
        <v>46105</v>
      </c>
      <c r="D145" s="5" t="s">
        <v>86</v>
      </c>
      <c r="E145" s="5" t="s">
        <v>166</v>
      </c>
      <c r="F145" s="8">
        <v>6500</v>
      </c>
    </row>
    <row r="146" spans="1:6" x14ac:dyDescent="0.25">
      <c r="A146" s="2" t="s">
        <v>115</v>
      </c>
      <c r="B146" s="2"/>
      <c r="C146" s="3"/>
      <c r="D146" s="2"/>
      <c r="E146" s="2"/>
      <c r="F146" s="4"/>
    </row>
    <row r="147" spans="1:6" x14ac:dyDescent="0.25">
      <c r="A147" s="1"/>
      <c r="B147" s="5" t="s">
        <v>10</v>
      </c>
      <c r="C147" s="6">
        <v>46100</v>
      </c>
      <c r="D147" s="5" t="s">
        <v>14</v>
      </c>
      <c r="E147" s="5" t="s">
        <v>166</v>
      </c>
      <c r="F147" s="8">
        <v>2187.8200000000002</v>
      </c>
    </row>
    <row r="148" spans="1:6" x14ac:dyDescent="0.25">
      <c r="A148" s="2" t="s">
        <v>469</v>
      </c>
      <c r="B148" s="2"/>
      <c r="C148" s="3"/>
      <c r="D148" s="2"/>
      <c r="E148" s="2"/>
      <c r="F148" s="4"/>
    </row>
    <row r="149" spans="1:6" x14ac:dyDescent="0.25">
      <c r="A149" s="1"/>
      <c r="B149" s="5" t="s">
        <v>470</v>
      </c>
      <c r="C149" s="6">
        <v>46086</v>
      </c>
      <c r="D149" s="5"/>
      <c r="E149" s="5" t="s">
        <v>174</v>
      </c>
      <c r="F149" s="8">
        <v>506.35</v>
      </c>
    </row>
    <row r="150" spans="1:6" x14ac:dyDescent="0.25">
      <c r="A150" s="2" t="s">
        <v>132</v>
      </c>
      <c r="B150" s="2"/>
      <c r="C150" s="3"/>
      <c r="D150" s="2"/>
      <c r="E150" s="2"/>
      <c r="F150" s="4"/>
    </row>
    <row r="151" spans="1:6" x14ac:dyDescent="0.25">
      <c r="A151" s="5"/>
      <c r="B151" s="5" t="s">
        <v>12</v>
      </c>
      <c r="C151" s="6">
        <v>46082</v>
      </c>
      <c r="D151" s="5" t="s">
        <v>41</v>
      </c>
      <c r="E151" s="5" t="s">
        <v>475</v>
      </c>
      <c r="F151" s="8">
        <v>602.29</v>
      </c>
    </row>
    <row r="152" spans="1:6" x14ac:dyDescent="0.25">
      <c r="A152" s="5"/>
      <c r="B152" s="5" t="s">
        <v>11</v>
      </c>
      <c r="C152" s="6">
        <v>46086</v>
      </c>
      <c r="D152" s="5" t="s">
        <v>40</v>
      </c>
      <c r="E152" s="5" t="s">
        <v>166</v>
      </c>
      <c r="F152" s="8">
        <v>1135.98</v>
      </c>
    </row>
  </sheetData>
  <printOptions gridLines="1"/>
  <pageMargins left="0.7" right="0.7" top="0.75" bottom="0.75" header="0.1" footer="0.3"/>
  <pageSetup orientation="landscape" r:id="rId1"/>
  <headerFooter>
    <oddHeader>&amp;L&amp;"Arial,Bold"&amp;8 8:48 AM
&amp;"Arial,Bold"&amp;8 04/09/26
&amp;"Arial,Bold"&amp;8 &amp;C&amp;"Arial,Bold"&amp;12 Village of Surfside Beach GF
&amp;"Arial,Bold"&amp;14 Transaction List by Vendor
&amp;"Arial,Bold"&amp;10 March 2026</oddHeader>
    <oddFooter>&amp;R&amp;"Arial,Bold"&amp;8 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85290-0449-44CF-A570-94939D896B1D}">
  <dimension ref="A1:I28"/>
  <sheetViews>
    <sheetView workbookViewId="0">
      <pane xSplit="2" ySplit="1" topLeftCell="C2" activePane="bottomRight" state="frozenSplit"/>
      <selection pane="topRight" activeCell="C1" sqref="C1"/>
      <selection pane="bottomLeft" activeCell="A2" sqref="A2"/>
      <selection pane="bottomRight" activeCell="I28" sqref="I28"/>
    </sheetView>
  </sheetViews>
  <sheetFormatPr defaultRowHeight="15" x14ac:dyDescent="0.25"/>
  <cols>
    <col min="1" max="1" width="3" customWidth="1"/>
    <col min="2" max="2" width="29" customWidth="1"/>
    <col min="3" max="3" width="2.28515625" customWidth="1"/>
    <col min="4" max="4" width="11.85546875" bestFit="1" customWidth="1"/>
    <col min="5" max="5" width="8.7109375" bestFit="1" customWidth="1"/>
    <col min="6" max="6" width="11" bestFit="1" customWidth="1"/>
    <col min="7" max="7" width="8.7109375" bestFit="1" customWidth="1"/>
    <col min="8" max="8" width="5.5703125" bestFit="1" customWidth="1"/>
    <col min="9" max="9" width="11.5703125" bestFit="1" customWidth="1"/>
  </cols>
  <sheetData>
    <row r="1" spans="1:9" s="11" customFormat="1" ht="15.75" thickBot="1" x14ac:dyDescent="0.3">
      <c r="A1" s="9"/>
      <c r="B1" s="9"/>
      <c r="C1" s="9"/>
      <c r="D1" s="10" t="s">
        <v>0</v>
      </c>
      <c r="E1" s="10" t="s">
        <v>2</v>
      </c>
      <c r="F1" s="10" t="s">
        <v>1</v>
      </c>
      <c r="G1" s="10" t="s">
        <v>431</v>
      </c>
      <c r="H1" s="10" t="s">
        <v>432</v>
      </c>
      <c r="I1" s="10" t="s">
        <v>433</v>
      </c>
    </row>
    <row r="2" spans="1:9" ht="15.75" thickTop="1" x14ac:dyDescent="0.25">
      <c r="A2" s="2"/>
      <c r="B2" s="2" t="s">
        <v>146</v>
      </c>
      <c r="C2" s="2"/>
      <c r="D2" s="2"/>
      <c r="E2" s="3"/>
      <c r="F2" s="2"/>
      <c r="G2" s="3"/>
      <c r="H2" s="26"/>
      <c r="I2" s="4"/>
    </row>
    <row r="3" spans="1:9" ht="15.75" thickBot="1" x14ac:dyDescent="0.3">
      <c r="A3" s="1"/>
      <c r="B3" s="1"/>
      <c r="C3" s="5"/>
      <c r="D3" s="5" t="s">
        <v>12</v>
      </c>
      <c r="E3" s="6">
        <v>46110</v>
      </c>
      <c r="F3" s="5" t="s">
        <v>445</v>
      </c>
      <c r="G3" s="6">
        <v>46110</v>
      </c>
      <c r="H3" s="27">
        <v>2</v>
      </c>
      <c r="I3" s="7">
        <v>2000</v>
      </c>
    </row>
    <row r="4" spans="1:9" x14ac:dyDescent="0.25">
      <c r="A4" s="5"/>
      <c r="B4" s="5" t="s">
        <v>434</v>
      </c>
      <c r="C4" s="5"/>
      <c r="D4" s="5"/>
      <c r="E4" s="6"/>
      <c r="F4" s="5"/>
      <c r="G4" s="6"/>
      <c r="H4" s="27"/>
      <c r="I4" s="8">
        <f>ROUND(SUM(I2:I3),5)</f>
        <v>2000</v>
      </c>
    </row>
    <row r="5" spans="1:9" x14ac:dyDescent="0.25">
      <c r="A5" s="2"/>
      <c r="B5" s="2" t="s">
        <v>113</v>
      </c>
      <c r="C5" s="2"/>
      <c r="D5" s="2"/>
      <c r="E5" s="3"/>
      <c r="F5" s="2"/>
      <c r="G5" s="3"/>
      <c r="H5" s="26"/>
      <c r="I5" s="4"/>
    </row>
    <row r="6" spans="1:9" x14ac:dyDescent="0.25">
      <c r="A6" s="5"/>
      <c r="B6" s="5"/>
      <c r="C6" s="5"/>
      <c r="D6" s="5" t="s">
        <v>12</v>
      </c>
      <c r="E6" s="6">
        <v>45937</v>
      </c>
      <c r="F6" s="5" t="s">
        <v>446</v>
      </c>
      <c r="G6" s="6">
        <v>45937</v>
      </c>
      <c r="H6" s="27">
        <v>175</v>
      </c>
      <c r="I6" s="8">
        <v>289.41000000000003</v>
      </c>
    </row>
    <row r="7" spans="1:9" ht="15.75" thickBot="1" x14ac:dyDescent="0.3">
      <c r="A7" s="5"/>
      <c r="B7" s="5"/>
      <c r="C7" s="5"/>
      <c r="D7" s="5" t="s">
        <v>12</v>
      </c>
      <c r="E7" s="6">
        <v>46042</v>
      </c>
      <c r="F7" s="5" t="s">
        <v>447</v>
      </c>
      <c r="G7" s="6">
        <v>46042</v>
      </c>
      <c r="H7" s="27">
        <v>70</v>
      </c>
      <c r="I7" s="7">
        <v>333.36</v>
      </c>
    </row>
    <row r="8" spans="1:9" x14ac:dyDescent="0.25">
      <c r="A8" s="5"/>
      <c r="B8" s="5" t="s">
        <v>435</v>
      </c>
      <c r="C8" s="5"/>
      <c r="D8" s="5"/>
      <c r="E8" s="6"/>
      <c r="F8" s="5"/>
      <c r="G8" s="6"/>
      <c r="H8" s="27"/>
      <c r="I8" s="8">
        <f>ROUND(SUM(I5:I7),5)</f>
        <v>622.77</v>
      </c>
    </row>
    <row r="9" spans="1:9" x14ac:dyDescent="0.25">
      <c r="A9" s="2"/>
      <c r="B9" s="2" t="s">
        <v>436</v>
      </c>
      <c r="C9" s="2"/>
      <c r="D9" s="2"/>
      <c r="E9" s="3"/>
      <c r="F9" s="2"/>
      <c r="G9" s="3"/>
      <c r="H9" s="26"/>
      <c r="I9" s="4"/>
    </row>
    <row r="10" spans="1:9" ht="15.75" thickBot="1" x14ac:dyDescent="0.3">
      <c r="A10" s="1"/>
      <c r="B10" s="1"/>
      <c r="C10" s="5"/>
      <c r="D10" s="5" t="s">
        <v>12</v>
      </c>
      <c r="E10" s="6">
        <v>46059</v>
      </c>
      <c r="F10" s="5" t="s">
        <v>448</v>
      </c>
      <c r="G10" s="6">
        <v>46059</v>
      </c>
      <c r="H10" s="27">
        <v>53</v>
      </c>
      <c r="I10" s="7">
        <v>259.99</v>
      </c>
    </row>
    <row r="11" spans="1:9" x14ac:dyDescent="0.25">
      <c r="A11" s="5"/>
      <c r="B11" s="5" t="s">
        <v>437</v>
      </c>
      <c r="C11" s="5"/>
      <c r="D11" s="5"/>
      <c r="E11" s="6"/>
      <c r="F11" s="5"/>
      <c r="G11" s="6"/>
      <c r="H11" s="27"/>
      <c r="I11" s="8">
        <f>ROUND(SUM(I9:I10),5)</f>
        <v>259.99</v>
      </c>
    </row>
    <row r="12" spans="1:9" x14ac:dyDescent="0.25">
      <c r="A12" s="2"/>
      <c r="B12" s="2" t="s">
        <v>438</v>
      </c>
      <c r="C12" s="2"/>
      <c r="D12" s="2"/>
      <c r="E12" s="3"/>
      <c r="F12" s="2"/>
      <c r="G12" s="3"/>
      <c r="H12" s="26"/>
      <c r="I12" s="4"/>
    </row>
    <row r="13" spans="1:9" ht="15.75" thickBot="1" x14ac:dyDescent="0.3">
      <c r="A13" s="1"/>
      <c r="B13" s="1"/>
      <c r="C13" s="5"/>
      <c r="D13" s="5" t="s">
        <v>12</v>
      </c>
      <c r="E13" s="6">
        <v>45994</v>
      </c>
      <c r="F13" s="5" t="s">
        <v>449</v>
      </c>
      <c r="G13" s="6">
        <v>45994</v>
      </c>
      <c r="H13" s="27">
        <v>118</v>
      </c>
      <c r="I13" s="7">
        <v>5750</v>
      </c>
    </row>
    <row r="14" spans="1:9" x14ac:dyDescent="0.25">
      <c r="A14" s="5"/>
      <c r="B14" s="5" t="s">
        <v>439</v>
      </c>
      <c r="C14" s="5"/>
      <c r="D14" s="5"/>
      <c r="E14" s="6"/>
      <c r="F14" s="5"/>
      <c r="G14" s="6"/>
      <c r="H14" s="27"/>
      <c r="I14" s="8">
        <f>ROUND(SUM(I12:I13),5)</f>
        <v>5750</v>
      </c>
    </row>
    <row r="15" spans="1:9" x14ac:dyDescent="0.25">
      <c r="A15" s="2"/>
      <c r="B15" s="2" t="s">
        <v>440</v>
      </c>
      <c r="C15" s="2"/>
      <c r="D15" s="2"/>
      <c r="E15" s="3"/>
      <c r="F15" s="2"/>
      <c r="G15" s="3"/>
      <c r="H15" s="26"/>
      <c r="I15" s="4"/>
    </row>
    <row r="16" spans="1:9" x14ac:dyDescent="0.25">
      <c r="A16" s="5"/>
      <c r="B16" s="5"/>
      <c r="C16" s="5"/>
      <c r="D16" s="5" t="s">
        <v>12</v>
      </c>
      <c r="E16" s="6">
        <v>45930</v>
      </c>
      <c r="F16" s="5" t="s">
        <v>450</v>
      </c>
      <c r="G16" s="6">
        <v>45960</v>
      </c>
      <c r="H16" s="27">
        <v>152</v>
      </c>
      <c r="I16" s="8">
        <v>206</v>
      </c>
    </row>
    <row r="17" spans="1:9" x14ac:dyDescent="0.25">
      <c r="A17" s="5"/>
      <c r="B17" s="5"/>
      <c r="C17" s="5"/>
      <c r="D17" s="5" t="s">
        <v>12</v>
      </c>
      <c r="E17" s="6">
        <v>46052</v>
      </c>
      <c r="F17" s="5" t="s">
        <v>451</v>
      </c>
      <c r="G17" s="6">
        <v>46052</v>
      </c>
      <c r="H17" s="27">
        <v>60</v>
      </c>
      <c r="I17" s="8">
        <v>206</v>
      </c>
    </row>
    <row r="18" spans="1:9" ht="15.75" thickBot="1" x14ac:dyDescent="0.3">
      <c r="A18" s="5"/>
      <c r="B18" s="5"/>
      <c r="C18" s="5"/>
      <c r="D18" s="5" t="s">
        <v>12</v>
      </c>
      <c r="E18" s="6">
        <v>46053</v>
      </c>
      <c r="F18" s="5" t="s">
        <v>452</v>
      </c>
      <c r="G18" s="6">
        <v>46083</v>
      </c>
      <c r="H18" s="27">
        <v>29</v>
      </c>
      <c r="I18" s="7">
        <v>206</v>
      </c>
    </row>
    <row r="19" spans="1:9" x14ac:dyDescent="0.25">
      <c r="A19" s="5"/>
      <c r="B19" s="5" t="s">
        <v>441</v>
      </c>
      <c r="C19" s="5"/>
      <c r="D19" s="5"/>
      <c r="E19" s="6"/>
      <c r="F19" s="5"/>
      <c r="G19" s="6"/>
      <c r="H19" s="27"/>
      <c r="I19" s="8">
        <f>ROUND(SUM(I15:I18),5)</f>
        <v>618</v>
      </c>
    </row>
    <row r="20" spans="1:9" x14ac:dyDescent="0.25">
      <c r="A20" s="2"/>
      <c r="B20" s="2" t="s">
        <v>116</v>
      </c>
      <c r="C20" s="2"/>
      <c r="D20" s="2"/>
      <c r="E20" s="3"/>
      <c r="F20" s="2"/>
      <c r="G20" s="3"/>
      <c r="H20" s="26"/>
      <c r="I20" s="4"/>
    </row>
    <row r="21" spans="1:9" x14ac:dyDescent="0.25">
      <c r="A21" s="5"/>
      <c r="B21" s="5"/>
      <c r="C21" s="5"/>
      <c r="D21" s="5" t="s">
        <v>12</v>
      </c>
      <c r="E21" s="6">
        <v>46043</v>
      </c>
      <c r="F21" s="5"/>
      <c r="G21" s="6">
        <v>46043</v>
      </c>
      <c r="H21" s="27">
        <v>69</v>
      </c>
      <c r="I21" s="8">
        <v>1774.2</v>
      </c>
    </row>
    <row r="22" spans="1:9" ht="15.75" thickBot="1" x14ac:dyDescent="0.3">
      <c r="A22" s="5"/>
      <c r="B22" s="5"/>
      <c r="C22" s="5"/>
      <c r="D22" s="5" t="s">
        <v>12</v>
      </c>
      <c r="E22" s="6">
        <v>46022</v>
      </c>
      <c r="F22" s="5" t="s">
        <v>453</v>
      </c>
      <c r="G22" s="6">
        <v>46067</v>
      </c>
      <c r="H22" s="27">
        <v>45</v>
      </c>
      <c r="I22" s="7">
        <v>979.55</v>
      </c>
    </row>
    <row r="23" spans="1:9" x14ac:dyDescent="0.25">
      <c r="A23" s="5"/>
      <c r="B23" s="5" t="s">
        <v>442</v>
      </c>
      <c r="C23" s="5"/>
      <c r="D23" s="5"/>
      <c r="E23" s="6"/>
      <c r="F23" s="5"/>
      <c r="G23" s="6"/>
      <c r="H23" s="27"/>
      <c r="I23" s="8">
        <f>ROUND(SUM(I20:I22),5)</f>
        <v>2753.75</v>
      </c>
    </row>
    <row r="24" spans="1:9" x14ac:dyDescent="0.25">
      <c r="A24" s="2"/>
      <c r="B24" s="2" t="s">
        <v>443</v>
      </c>
      <c r="C24" s="2"/>
      <c r="D24" s="2"/>
      <c r="E24" s="3"/>
      <c r="F24" s="2"/>
      <c r="G24" s="3"/>
      <c r="H24" s="26"/>
      <c r="I24" s="4"/>
    </row>
    <row r="25" spans="1:9" ht="15.75" thickBot="1" x14ac:dyDescent="0.3">
      <c r="A25" s="1"/>
      <c r="B25" s="1"/>
      <c r="C25" s="5"/>
      <c r="D25" s="5" t="s">
        <v>12</v>
      </c>
      <c r="E25" s="6">
        <v>46081</v>
      </c>
      <c r="F25" s="5" t="s">
        <v>454</v>
      </c>
      <c r="G25" s="6">
        <v>46111</v>
      </c>
      <c r="H25" s="27">
        <v>1</v>
      </c>
      <c r="I25" s="7">
        <v>131.44</v>
      </c>
    </row>
    <row r="26" spans="1:9" ht="15.75" thickBot="1" x14ac:dyDescent="0.3">
      <c r="A26" s="5"/>
      <c r="B26" s="5" t="s">
        <v>444</v>
      </c>
      <c r="C26" s="5"/>
      <c r="D26" s="5"/>
      <c r="E26" s="6"/>
      <c r="F26" s="5"/>
      <c r="G26" s="6"/>
      <c r="H26" s="27"/>
      <c r="I26" s="8">
        <f>ROUND(SUM(I24:I25),5)</f>
        <v>131.44</v>
      </c>
    </row>
    <row r="27" spans="1:9" s="12" customFormat="1" ht="12" thickBot="1" x14ac:dyDescent="0.25">
      <c r="A27" s="2" t="s">
        <v>9</v>
      </c>
      <c r="B27" s="2"/>
      <c r="C27" s="2"/>
      <c r="D27" s="2"/>
      <c r="E27" s="3"/>
      <c r="F27" s="2"/>
      <c r="G27" s="3"/>
      <c r="H27" s="26"/>
      <c r="I27" s="28">
        <f>ROUND(I4+I8+I11+I14+I19+I23+I26,5)</f>
        <v>12135.95</v>
      </c>
    </row>
    <row r="28" spans="1:9" ht="15.75" thickTop="1" x14ac:dyDescent="0.25"/>
  </sheetData>
  <printOptions gridLines="1"/>
  <pageMargins left="0.7" right="0.7" top="0.75" bottom="0.75" header="0.1" footer="0.3"/>
  <pageSetup orientation="landscape" r:id="rId1"/>
  <headerFooter>
    <oddHeader>&amp;L&amp;"Arial,Bold"&amp;8 8:41 AM
&amp;"Arial,Bold"&amp;8 04/09/26
&amp;"Arial,Bold"&amp;8 &amp;C&amp;"Arial,Bold"&amp;12 Village of Surfside Beach GF
&amp;"Arial,Bold"&amp;14 Unpaid Bills Detail
&amp;"Arial,Bold"&amp;10 As of March 31, 2026</oddHeader>
    <oddFooter>&amp;R&amp;"Arial,Bold"&amp;8 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9A50E-AA78-4653-9202-D17A4E956575}">
  <dimension ref="A1:I1457"/>
  <sheetViews>
    <sheetView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.85546875" bestFit="1" customWidth="1"/>
    <col min="2" max="2" width="12.85546875" bestFit="1" customWidth="1"/>
    <col min="3" max="3" width="13.85546875" bestFit="1" customWidth="1"/>
    <col min="4" max="4" width="8.7109375" bestFit="1" customWidth="1"/>
    <col min="5" max="5" width="30.7109375" customWidth="1"/>
    <col min="6" max="6" width="4.5703125" bestFit="1" customWidth="1"/>
    <col min="7" max="7" width="30.7109375" customWidth="1"/>
    <col min="8" max="8" width="11" bestFit="1" customWidth="1"/>
    <col min="9" max="9" width="13.85546875" bestFit="1" customWidth="1"/>
  </cols>
  <sheetData>
    <row r="1" spans="1:9" s="11" customFormat="1" ht="15.75" thickBot="1" x14ac:dyDescent="0.3">
      <c r="A1" s="9"/>
      <c r="B1" s="10" t="s">
        <v>0</v>
      </c>
      <c r="C1" s="10" t="s">
        <v>1</v>
      </c>
      <c r="D1" s="10" t="s">
        <v>2</v>
      </c>
      <c r="E1" s="10" t="s">
        <v>3</v>
      </c>
      <c r="F1" s="10" t="s">
        <v>4</v>
      </c>
      <c r="G1" s="10" t="s">
        <v>5</v>
      </c>
      <c r="H1" s="10" t="s">
        <v>6</v>
      </c>
      <c r="I1" s="10" t="s">
        <v>7</v>
      </c>
    </row>
    <row r="2" spans="1:9" ht="15.75" thickTop="1" x14ac:dyDescent="0.25">
      <c r="A2" s="2" t="s">
        <v>8</v>
      </c>
      <c r="B2" s="2"/>
      <c r="C2" s="2"/>
      <c r="D2" s="3"/>
      <c r="E2" s="2"/>
      <c r="F2" s="2"/>
      <c r="G2" s="2"/>
      <c r="H2" s="4"/>
      <c r="I2" s="4"/>
    </row>
    <row r="3" spans="1:9" x14ac:dyDescent="0.25">
      <c r="A3" s="1"/>
      <c r="B3" s="2" t="s">
        <v>10</v>
      </c>
      <c r="C3" s="2"/>
      <c r="D3" s="3">
        <v>46084</v>
      </c>
      <c r="E3" s="2"/>
      <c r="F3" s="2"/>
      <c r="G3" s="2" t="s">
        <v>166</v>
      </c>
      <c r="H3" s="4"/>
      <c r="I3" s="4">
        <v>-207.8</v>
      </c>
    </row>
    <row r="4" spans="1:9" x14ac:dyDescent="0.25">
      <c r="A4" s="2" t="s">
        <v>8</v>
      </c>
      <c r="B4" s="2"/>
      <c r="C4" s="2"/>
      <c r="D4" s="3"/>
      <c r="E4" s="2"/>
      <c r="F4" s="2"/>
      <c r="G4" s="2"/>
      <c r="H4" s="4"/>
      <c r="I4" s="4"/>
    </row>
    <row r="5" spans="1:9" ht="15.75" thickBot="1" x14ac:dyDescent="0.3">
      <c r="A5" s="1"/>
      <c r="B5" s="5"/>
      <c r="C5" s="5"/>
      <c r="D5" s="6"/>
      <c r="E5" s="5"/>
      <c r="F5" s="5"/>
      <c r="G5" s="5" t="s">
        <v>167</v>
      </c>
      <c r="H5" s="7">
        <v>-207.8</v>
      </c>
      <c r="I5" s="7">
        <v>207.8</v>
      </c>
    </row>
    <row r="6" spans="1:9" x14ac:dyDescent="0.25">
      <c r="A6" s="5" t="s">
        <v>9</v>
      </c>
      <c r="B6" s="5"/>
      <c r="C6" s="5"/>
      <c r="D6" s="6"/>
      <c r="E6" s="5"/>
      <c r="F6" s="5"/>
      <c r="G6" s="5"/>
      <c r="H6" s="8">
        <f>ROUND(SUM(H4:H5),5)</f>
        <v>-207.8</v>
      </c>
      <c r="I6" s="8">
        <f>ROUND(SUM(I4:I5),5)</f>
        <v>207.8</v>
      </c>
    </row>
    <row r="7" spans="1:9" x14ac:dyDescent="0.25">
      <c r="A7" s="2" t="s">
        <v>8</v>
      </c>
      <c r="B7" s="2"/>
      <c r="C7" s="2"/>
      <c r="D7" s="3"/>
      <c r="E7" s="2"/>
      <c r="F7" s="2"/>
      <c r="G7" s="2"/>
      <c r="H7" s="4"/>
      <c r="I7" s="4"/>
    </row>
    <row r="8" spans="1:9" x14ac:dyDescent="0.25">
      <c r="A8" s="1"/>
      <c r="B8" s="2" t="s">
        <v>10</v>
      </c>
      <c r="C8" s="2"/>
      <c r="D8" s="3">
        <v>46087</v>
      </c>
      <c r="E8" s="2" t="s">
        <v>109</v>
      </c>
      <c r="F8" s="2"/>
      <c r="G8" s="2" t="s">
        <v>166</v>
      </c>
      <c r="H8" s="4"/>
      <c r="I8" s="4">
        <v>-30.6</v>
      </c>
    </row>
    <row r="9" spans="1:9" x14ac:dyDescent="0.25">
      <c r="A9" s="2" t="s">
        <v>8</v>
      </c>
      <c r="B9" s="2"/>
      <c r="C9" s="2"/>
      <c r="D9" s="3"/>
      <c r="E9" s="2"/>
      <c r="F9" s="2"/>
      <c r="G9" s="2"/>
      <c r="H9" s="4"/>
      <c r="I9" s="4"/>
    </row>
    <row r="10" spans="1:9" ht="15.75" thickBot="1" x14ac:dyDescent="0.3">
      <c r="A10" s="1"/>
      <c r="B10" s="5"/>
      <c r="C10" s="5"/>
      <c r="D10" s="6"/>
      <c r="E10" s="5"/>
      <c r="F10" s="5"/>
      <c r="G10" s="5" t="s">
        <v>168</v>
      </c>
      <c r="H10" s="7">
        <v>-30.6</v>
      </c>
      <c r="I10" s="7">
        <v>30.6</v>
      </c>
    </row>
    <row r="11" spans="1:9" x14ac:dyDescent="0.25">
      <c r="A11" s="5" t="s">
        <v>9</v>
      </c>
      <c r="B11" s="5"/>
      <c r="C11" s="5"/>
      <c r="D11" s="6"/>
      <c r="E11" s="5"/>
      <c r="F11" s="5"/>
      <c r="G11" s="5"/>
      <c r="H11" s="8">
        <f>ROUND(SUM(H9:H10),5)</f>
        <v>-30.6</v>
      </c>
      <c r="I11" s="8">
        <f>ROUND(SUM(I9:I10),5)</f>
        <v>30.6</v>
      </c>
    </row>
    <row r="12" spans="1:9" x14ac:dyDescent="0.25">
      <c r="A12" s="2" t="s">
        <v>8</v>
      </c>
      <c r="B12" s="2"/>
      <c r="C12" s="2"/>
      <c r="D12" s="3"/>
      <c r="E12" s="2"/>
      <c r="F12" s="2"/>
      <c r="G12" s="2"/>
      <c r="H12" s="4"/>
      <c r="I12" s="4"/>
    </row>
    <row r="13" spans="1:9" x14ac:dyDescent="0.25">
      <c r="A13" s="1"/>
      <c r="B13" s="2" t="s">
        <v>10</v>
      </c>
      <c r="C13" s="2"/>
      <c r="D13" s="3">
        <v>46097</v>
      </c>
      <c r="E13" s="2" t="s">
        <v>109</v>
      </c>
      <c r="F13" s="2"/>
      <c r="G13" s="2" t="s">
        <v>166</v>
      </c>
      <c r="H13" s="4"/>
      <c r="I13" s="4">
        <v>-30.6</v>
      </c>
    </row>
    <row r="14" spans="1:9" x14ac:dyDescent="0.25">
      <c r="A14" s="2" t="s">
        <v>8</v>
      </c>
      <c r="B14" s="2"/>
      <c r="C14" s="2"/>
      <c r="D14" s="3"/>
      <c r="E14" s="2"/>
      <c r="F14" s="2"/>
      <c r="G14" s="2"/>
      <c r="H14" s="4"/>
      <c r="I14" s="4"/>
    </row>
    <row r="15" spans="1:9" ht="15.75" thickBot="1" x14ac:dyDescent="0.3">
      <c r="A15" s="1"/>
      <c r="B15" s="5"/>
      <c r="C15" s="5"/>
      <c r="D15" s="6"/>
      <c r="E15" s="5"/>
      <c r="F15" s="5"/>
      <c r="G15" s="5" t="s">
        <v>168</v>
      </c>
      <c r="H15" s="7">
        <v>-30.6</v>
      </c>
      <c r="I15" s="7">
        <v>30.6</v>
      </c>
    </row>
    <row r="16" spans="1:9" x14ac:dyDescent="0.25">
      <c r="A16" s="5" t="s">
        <v>9</v>
      </c>
      <c r="B16" s="5"/>
      <c r="C16" s="5"/>
      <c r="D16" s="6"/>
      <c r="E16" s="5"/>
      <c r="F16" s="5"/>
      <c r="G16" s="5"/>
      <c r="H16" s="8">
        <f>ROUND(SUM(H14:H15),5)</f>
        <v>-30.6</v>
      </c>
      <c r="I16" s="8">
        <f>ROUND(SUM(I14:I15),5)</f>
        <v>30.6</v>
      </c>
    </row>
    <row r="17" spans="1:9" x14ac:dyDescent="0.25">
      <c r="A17" s="2" t="s">
        <v>8</v>
      </c>
      <c r="B17" s="2"/>
      <c r="C17" s="2"/>
      <c r="D17" s="3"/>
      <c r="E17" s="2"/>
      <c r="F17" s="2"/>
      <c r="G17" s="2"/>
      <c r="H17" s="4"/>
      <c r="I17" s="4"/>
    </row>
    <row r="18" spans="1:9" x14ac:dyDescent="0.25">
      <c r="A18" s="1"/>
      <c r="B18" s="2" t="s">
        <v>10</v>
      </c>
      <c r="C18" s="2"/>
      <c r="D18" s="3">
        <v>46098</v>
      </c>
      <c r="E18" s="2"/>
      <c r="F18" s="2"/>
      <c r="G18" s="2" t="s">
        <v>166</v>
      </c>
      <c r="H18" s="4"/>
      <c r="I18" s="4">
        <v>-2.86</v>
      </c>
    </row>
    <row r="19" spans="1:9" x14ac:dyDescent="0.25">
      <c r="A19" s="2" t="s">
        <v>8</v>
      </c>
      <c r="B19" s="2"/>
      <c r="C19" s="2"/>
      <c r="D19" s="3"/>
      <c r="E19" s="2"/>
      <c r="F19" s="2"/>
      <c r="G19" s="2"/>
      <c r="H19" s="4"/>
      <c r="I19" s="4"/>
    </row>
    <row r="20" spans="1:9" ht="15.75" thickBot="1" x14ac:dyDescent="0.3">
      <c r="A20" s="1"/>
      <c r="B20" s="5"/>
      <c r="C20" s="5"/>
      <c r="D20" s="6"/>
      <c r="E20" s="5"/>
      <c r="F20" s="5"/>
      <c r="G20" s="5" t="s">
        <v>167</v>
      </c>
      <c r="H20" s="7">
        <v>-2.86</v>
      </c>
      <c r="I20" s="7">
        <v>2.86</v>
      </c>
    </row>
    <row r="21" spans="1:9" x14ac:dyDescent="0.25">
      <c r="A21" s="5" t="s">
        <v>9</v>
      </c>
      <c r="B21" s="5"/>
      <c r="C21" s="5"/>
      <c r="D21" s="6"/>
      <c r="E21" s="5"/>
      <c r="F21" s="5"/>
      <c r="G21" s="5"/>
      <c r="H21" s="8">
        <f>ROUND(SUM(H19:H20),5)</f>
        <v>-2.86</v>
      </c>
      <c r="I21" s="8">
        <f>ROUND(SUM(I19:I20),5)</f>
        <v>2.86</v>
      </c>
    </row>
    <row r="22" spans="1:9" x14ac:dyDescent="0.25">
      <c r="A22" s="2" t="s">
        <v>8</v>
      </c>
      <c r="B22" s="2"/>
      <c r="C22" s="2"/>
      <c r="D22" s="3"/>
      <c r="E22" s="2"/>
      <c r="F22" s="2"/>
      <c r="G22" s="2"/>
      <c r="H22" s="4"/>
      <c r="I22" s="4"/>
    </row>
    <row r="23" spans="1:9" x14ac:dyDescent="0.25">
      <c r="A23" s="1"/>
      <c r="B23" s="2" t="s">
        <v>10</v>
      </c>
      <c r="C23" s="2"/>
      <c r="D23" s="3">
        <v>46104</v>
      </c>
      <c r="E23" s="2"/>
      <c r="F23" s="2"/>
      <c r="G23" s="2" t="s">
        <v>166</v>
      </c>
      <c r="H23" s="4"/>
      <c r="I23" s="4">
        <v>-1178.5999999999999</v>
      </c>
    </row>
    <row r="24" spans="1:9" x14ac:dyDescent="0.25">
      <c r="A24" s="2" t="s">
        <v>8</v>
      </c>
      <c r="B24" s="2"/>
      <c r="C24" s="2"/>
      <c r="D24" s="3"/>
      <c r="E24" s="2"/>
      <c r="F24" s="2"/>
      <c r="G24" s="2"/>
      <c r="H24" s="4"/>
      <c r="I24" s="4"/>
    </row>
    <row r="25" spans="1:9" ht="15.75" thickBot="1" x14ac:dyDescent="0.3">
      <c r="A25" s="1"/>
      <c r="B25" s="5"/>
      <c r="C25" s="5"/>
      <c r="D25" s="6"/>
      <c r="E25" s="5"/>
      <c r="F25" s="5"/>
      <c r="G25" s="5" t="s">
        <v>169</v>
      </c>
      <c r="H25" s="7">
        <v>-1178.5999999999999</v>
      </c>
      <c r="I25" s="7">
        <v>1178.5999999999999</v>
      </c>
    </row>
    <row r="26" spans="1:9" x14ac:dyDescent="0.25">
      <c r="A26" s="5" t="s">
        <v>9</v>
      </c>
      <c r="B26" s="5"/>
      <c r="C26" s="5"/>
      <c r="D26" s="6"/>
      <c r="E26" s="5"/>
      <c r="F26" s="5"/>
      <c r="G26" s="5"/>
      <c r="H26" s="8">
        <f>ROUND(SUM(H24:H25),5)</f>
        <v>-1178.5999999999999</v>
      </c>
      <c r="I26" s="8">
        <f>ROUND(SUM(I24:I25),5)</f>
        <v>1178.5999999999999</v>
      </c>
    </row>
    <row r="27" spans="1:9" x14ac:dyDescent="0.25">
      <c r="A27" s="2" t="s">
        <v>8</v>
      </c>
      <c r="B27" s="2"/>
      <c r="C27" s="2"/>
      <c r="D27" s="3"/>
      <c r="E27" s="2"/>
      <c r="F27" s="2"/>
      <c r="G27" s="2"/>
      <c r="H27" s="4"/>
      <c r="I27" s="4"/>
    </row>
    <row r="28" spans="1:9" x14ac:dyDescent="0.25">
      <c r="A28" s="1"/>
      <c r="B28" s="2" t="s">
        <v>10</v>
      </c>
      <c r="C28" s="2"/>
      <c r="D28" s="3">
        <v>46108</v>
      </c>
      <c r="E28" s="2" t="s">
        <v>110</v>
      </c>
      <c r="F28" s="2"/>
      <c r="G28" s="2" t="s">
        <v>166</v>
      </c>
      <c r="H28" s="4"/>
      <c r="I28" s="4">
        <v>-32.32</v>
      </c>
    </row>
    <row r="29" spans="1:9" x14ac:dyDescent="0.25">
      <c r="A29" s="2" t="s">
        <v>8</v>
      </c>
      <c r="B29" s="2"/>
      <c r="C29" s="2"/>
      <c r="D29" s="3"/>
      <c r="E29" s="2"/>
      <c r="F29" s="2"/>
      <c r="G29" s="2"/>
      <c r="H29" s="4"/>
      <c r="I29" s="4"/>
    </row>
    <row r="30" spans="1:9" x14ac:dyDescent="0.25">
      <c r="A30" s="5"/>
      <c r="B30" s="5"/>
      <c r="C30" s="5"/>
      <c r="D30" s="6"/>
      <c r="E30" s="5"/>
      <c r="F30" s="5"/>
      <c r="G30" s="5" t="s">
        <v>170</v>
      </c>
      <c r="H30" s="8">
        <v>-16.16</v>
      </c>
      <c r="I30" s="8">
        <v>16.16</v>
      </c>
    </row>
    <row r="31" spans="1:9" ht="15.75" thickBot="1" x14ac:dyDescent="0.3">
      <c r="A31" s="5"/>
      <c r="B31" s="5"/>
      <c r="C31" s="5"/>
      <c r="D31" s="6"/>
      <c r="E31" s="5"/>
      <c r="F31" s="5"/>
      <c r="G31" s="5" t="s">
        <v>171</v>
      </c>
      <c r="H31" s="7">
        <v>-16.16</v>
      </c>
      <c r="I31" s="7">
        <v>16.16</v>
      </c>
    </row>
    <row r="32" spans="1:9" x14ac:dyDescent="0.25">
      <c r="A32" s="5" t="s">
        <v>9</v>
      </c>
      <c r="B32" s="5"/>
      <c r="C32" s="5"/>
      <c r="D32" s="6"/>
      <c r="E32" s="5"/>
      <c r="F32" s="5"/>
      <c r="G32" s="5"/>
      <c r="H32" s="8">
        <f>ROUND(SUM(H29:H31),5)</f>
        <v>-32.32</v>
      </c>
      <c r="I32" s="8">
        <f>ROUND(SUM(I29:I31),5)</f>
        <v>32.32</v>
      </c>
    </row>
    <row r="33" spans="1:9" x14ac:dyDescent="0.25">
      <c r="A33" s="2" t="s">
        <v>8</v>
      </c>
      <c r="B33" s="2"/>
      <c r="C33" s="2"/>
      <c r="D33" s="3"/>
      <c r="E33" s="2"/>
      <c r="F33" s="2"/>
      <c r="G33" s="2"/>
      <c r="H33" s="4"/>
      <c r="I33" s="4"/>
    </row>
    <row r="34" spans="1:9" x14ac:dyDescent="0.25">
      <c r="A34" s="1"/>
      <c r="B34" s="2" t="s">
        <v>10</v>
      </c>
      <c r="C34" s="2"/>
      <c r="D34" s="3">
        <v>46108</v>
      </c>
      <c r="E34" s="2"/>
      <c r="F34" s="2"/>
      <c r="G34" s="2" t="s">
        <v>166</v>
      </c>
      <c r="H34" s="4"/>
      <c r="I34" s="4">
        <v>-397</v>
      </c>
    </row>
    <row r="35" spans="1:9" x14ac:dyDescent="0.25">
      <c r="A35" s="2" t="s">
        <v>8</v>
      </c>
      <c r="B35" s="2"/>
      <c r="C35" s="2"/>
      <c r="D35" s="3"/>
      <c r="E35" s="2"/>
      <c r="F35" s="2"/>
      <c r="G35" s="2"/>
      <c r="H35" s="4"/>
      <c r="I35" s="4"/>
    </row>
    <row r="36" spans="1:9" ht="15.75" thickBot="1" x14ac:dyDescent="0.3">
      <c r="A36" s="1"/>
      <c r="B36" s="5"/>
      <c r="C36" s="5"/>
      <c r="D36" s="6"/>
      <c r="E36" s="5"/>
      <c r="F36" s="5"/>
      <c r="G36" s="5" t="s">
        <v>167</v>
      </c>
      <c r="H36" s="7">
        <v>-397</v>
      </c>
      <c r="I36" s="7">
        <v>397</v>
      </c>
    </row>
    <row r="37" spans="1:9" x14ac:dyDescent="0.25">
      <c r="A37" s="5" t="s">
        <v>9</v>
      </c>
      <c r="B37" s="5"/>
      <c r="C37" s="5"/>
      <c r="D37" s="6"/>
      <c r="E37" s="5"/>
      <c r="F37" s="5"/>
      <c r="G37" s="5"/>
      <c r="H37" s="8">
        <f>ROUND(SUM(H35:H36),5)</f>
        <v>-397</v>
      </c>
      <c r="I37" s="8">
        <f>ROUND(SUM(I35:I36),5)</f>
        <v>397</v>
      </c>
    </row>
    <row r="38" spans="1:9" x14ac:dyDescent="0.25">
      <c r="A38" s="2" t="s">
        <v>8</v>
      </c>
      <c r="B38" s="2"/>
      <c r="C38" s="2"/>
      <c r="D38" s="3"/>
      <c r="E38" s="2"/>
      <c r="F38" s="2"/>
      <c r="G38" s="2"/>
      <c r="H38" s="4"/>
      <c r="I38" s="4"/>
    </row>
    <row r="39" spans="1:9" x14ac:dyDescent="0.25">
      <c r="A39" s="1"/>
      <c r="B39" s="2" t="s">
        <v>10</v>
      </c>
      <c r="C39" s="2"/>
      <c r="D39" s="3">
        <v>46112</v>
      </c>
      <c r="E39" s="2"/>
      <c r="F39" s="2"/>
      <c r="G39" s="2" t="s">
        <v>166</v>
      </c>
      <c r="H39" s="4"/>
      <c r="I39" s="4">
        <v>-10264.879999999999</v>
      </c>
    </row>
    <row r="40" spans="1:9" x14ac:dyDescent="0.25">
      <c r="A40" s="2" t="s">
        <v>8</v>
      </c>
      <c r="B40" s="2"/>
      <c r="C40" s="2"/>
      <c r="D40" s="3"/>
      <c r="E40" s="2"/>
      <c r="F40" s="2"/>
      <c r="G40" s="2"/>
      <c r="H40" s="4"/>
      <c r="I40" s="4"/>
    </row>
    <row r="41" spans="1:9" ht="15.75" thickBot="1" x14ac:dyDescent="0.3">
      <c r="A41" s="1"/>
      <c r="B41" s="5"/>
      <c r="C41" s="5"/>
      <c r="D41" s="6"/>
      <c r="E41" s="5"/>
      <c r="F41" s="5"/>
      <c r="G41" s="5" t="s">
        <v>172</v>
      </c>
      <c r="H41" s="7">
        <v>-10264.879999999999</v>
      </c>
      <c r="I41" s="7">
        <v>10264.879999999999</v>
      </c>
    </row>
    <row r="42" spans="1:9" x14ac:dyDescent="0.25">
      <c r="A42" s="5" t="s">
        <v>9</v>
      </c>
      <c r="B42" s="5"/>
      <c r="C42" s="5"/>
      <c r="D42" s="6"/>
      <c r="E42" s="5"/>
      <c r="F42" s="5"/>
      <c r="G42" s="5"/>
      <c r="H42" s="8">
        <f>ROUND(SUM(H40:H41),5)</f>
        <v>-10264.879999999999</v>
      </c>
      <c r="I42" s="8">
        <f>ROUND(SUM(I40:I41),5)</f>
        <v>10264.879999999999</v>
      </c>
    </row>
    <row r="43" spans="1:9" x14ac:dyDescent="0.25">
      <c r="A43" s="2" t="s">
        <v>8</v>
      </c>
      <c r="B43" s="2"/>
      <c r="C43" s="2"/>
      <c r="D43" s="3"/>
      <c r="E43" s="2"/>
      <c r="F43" s="2"/>
      <c r="G43" s="2"/>
      <c r="H43" s="4"/>
      <c r="I43" s="4"/>
    </row>
    <row r="44" spans="1:9" x14ac:dyDescent="0.25">
      <c r="A44" s="1"/>
      <c r="B44" s="2" t="s">
        <v>10</v>
      </c>
      <c r="C44" s="2" t="s">
        <v>14</v>
      </c>
      <c r="D44" s="3">
        <v>46085</v>
      </c>
      <c r="E44" s="2" t="s">
        <v>111</v>
      </c>
      <c r="F44" s="2"/>
      <c r="G44" s="2" t="s">
        <v>166</v>
      </c>
      <c r="H44" s="4"/>
      <c r="I44" s="4">
        <v>-5884.32</v>
      </c>
    </row>
    <row r="45" spans="1:9" x14ac:dyDescent="0.25">
      <c r="A45" s="2" t="s">
        <v>8</v>
      </c>
      <c r="B45" s="2"/>
      <c r="C45" s="2"/>
      <c r="D45" s="3"/>
      <c r="E45" s="2"/>
      <c r="F45" s="2"/>
      <c r="G45" s="2"/>
      <c r="H45" s="4"/>
      <c r="I45" s="4"/>
    </row>
    <row r="46" spans="1:9" ht="15.75" thickBot="1" x14ac:dyDescent="0.3">
      <c r="A46" s="1"/>
      <c r="B46" s="5"/>
      <c r="C46" s="5"/>
      <c r="D46" s="6"/>
      <c r="E46" s="5"/>
      <c r="F46" s="5"/>
      <c r="G46" s="5" t="s">
        <v>173</v>
      </c>
      <c r="H46" s="7">
        <v>-5884.32</v>
      </c>
      <c r="I46" s="7">
        <v>5884.32</v>
      </c>
    </row>
    <row r="47" spans="1:9" x14ac:dyDescent="0.25">
      <c r="A47" s="5" t="s">
        <v>9</v>
      </c>
      <c r="B47" s="5"/>
      <c r="C47" s="5"/>
      <c r="D47" s="6"/>
      <c r="E47" s="5"/>
      <c r="F47" s="5"/>
      <c r="G47" s="5"/>
      <c r="H47" s="8">
        <f>ROUND(SUM(H45:H46),5)</f>
        <v>-5884.32</v>
      </c>
      <c r="I47" s="8">
        <f>ROUND(SUM(I45:I46),5)</f>
        <v>5884.32</v>
      </c>
    </row>
    <row r="48" spans="1:9" x14ac:dyDescent="0.25">
      <c r="A48" s="2" t="s">
        <v>8</v>
      </c>
      <c r="B48" s="2"/>
      <c r="C48" s="2"/>
      <c r="D48" s="3"/>
      <c r="E48" s="2"/>
      <c r="F48" s="2"/>
      <c r="G48" s="2"/>
      <c r="H48" s="4"/>
      <c r="I48" s="4"/>
    </row>
    <row r="49" spans="1:9" x14ac:dyDescent="0.25">
      <c r="A49" s="1"/>
      <c r="B49" s="2" t="s">
        <v>10</v>
      </c>
      <c r="C49" s="2" t="s">
        <v>14</v>
      </c>
      <c r="D49" s="3">
        <v>46085</v>
      </c>
      <c r="E49" s="2" t="s">
        <v>112</v>
      </c>
      <c r="F49" s="2"/>
      <c r="G49" s="2" t="s">
        <v>166</v>
      </c>
      <c r="H49" s="4"/>
      <c r="I49" s="4">
        <v>-15302.24</v>
      </c>
    </row>
    <row r="50" spans="1:9" x14ac:dyDescent="0.25">
      <c r="A50" s="2" t="s">
        <v>8</v>
      </c>
      <c r="B50" s="2"/>
      <c r="C50" s="2"/>
      <c r="D50" s="3"/>
      <c r="E50" s="2"/>
      <c r="F50" s="2"/>
      <c r="G50" s="2"/>
      <c r="H50" s="4"/>
      <c r="I50" s="4"/>
    </row>
    <row r="51" spans="1:9" x14ac:dyDescent="0.25">
      <c r="A51" s="5"/>
      <c r="B51" s="5"/>
      <c r="C51" s="5"/>
      <c r="D51" s="6"/>
      <c r="E51" s="5"/>
      <c r="F51" s="5"/>
      <c r="G51" s="5" t="s">
        <v>174</v>
      </c>
      <c r="H51" s="8">
        <v>-12786.13</v>
      </c>
      <c r="I51" s="8">
        <v>12786.13</v>
      </c>
    </row>
    <row r="52" spans="1:9" x14ac:dyDescent="0.25">
      <c r="A52" s="5"/>
      <c r="B52" s="5"/>
      <c r="C52" s="5"/>
      <c r="D52" s="6"/>
      <c r="E52" s="5"/>
      <c r="F52" s="5"/>
      <c r="G52" s="5" t="s">
        <v>171</v>
      </c>
      <c r="H52" s="8">
        <v>-72.489999999999995</v>
      </c>
      <c r="I52" s="8">
        <v>72.489999999999995</v>
      </c>
    </row>
    <row r="53" spans="1:9" x14ac:dyDescent="0.25">
      <c r="A53" s="5"/>
      <c r="B53" s="5"/>
      <c r="C53" s="5"/>
      <c r="D53" s="6"/>
      <c r="E53" s="5"/>
      <c r="F53" s="5"/>
      <c r="G53" s="5" t="s">
        <v>170</v>
      </c>
      <c r="H53" s="8">
        <v>-955.97</v>
      </c>
      <c r="I53" s="8">
        <v>955.97</v>
      </c>
    </row>
    <row r="54" spans="1:9" ht="15.75" thickBot="1" x14ac:dyDescent="0.3">
      <c r="A54" s="5"/>
      <c r="B54" s="5"/>
      <c r="C54" s="5"/>
      <c r="D54" s="6"/>
      <c r="E54" s="5"/>
      <c r="F54" s="5"/>
      <c r="G54" s="5" t="s">
        <v>175</v>
      </c>
      <c r="H54" s="7">
        <v>-1487.65</v>
      </c>
      <c r="I54" s="7">
        <v>1487.65</v>
      </c>
    </row>
    <row r="55" spans="1:9" x14ac:dyDescent="0.25">
      <c r="A55" s="5" t="s">
        <v>9</v>
      </c>
      <c r="B55" s="5"/>
      <c r="C55" s="5"/>
      <c r="D55" s="6"/>
      <c r="E55" s="5"/>
      <c r="F55" s="5"/>
      <c r="G55" s="5"/>
      <c r="H55" s="8">
        <f>ROUND(SUM(H50:H54),5)</f>
        <v>-15302.24</v>
      </c>
      <c r="I55" s="8">
        <f>ROUND(SUM(I50:I54),5)</f>
        <v>15302.24</v>
      </c>
    </row>
    <row r="56" spans="1:9" x14ac:dyDescent="0.25">
      <c r="A56" s="2" t="s">
        <v>8</v>
      </c>
      <c r="B56" s="2"/>
      <c r="C56" s="2"/>
      <c r="D56" s="3"/>
      <c r="E56" s="2"/>
      <c r="F56" s="2"/>
      <c r="G56" s="2"/>
      <c r="H56" s="4"/>
      <c r="I56" s="4"/>
    </row>
    <row r="57" spans="1:9" x14ac:dyDescent="0.25">
      <c r="A57" s="1"/>
      <c r="B57" s="2" t="s">
        <v>10</v>
      </c>
      <c r="C57" s="2" t="s">
        <v>14</v>
      </c>
      <c r="D57" s="3">
        <v>46086</v>
      </c>
      <c r="E57" s="2" t="s">
        <v>113</v>
      </c>
      <c r="F57" s="2"/>
      <c r="G57" s="2" t="s">
        <v>166</v>
      </c>
      <c r="H57" s="4"/>
      <c r="I57" s="4">
        <v>-2329.35</v>
      </c>
    </row>
    <row r="58" spans="1:9" x14ac:dyDescent="0.25">
      <c r="A58" s="2" t="s">
        <v>8</v>
      </c>
      <c r="B58" s="2"/>
      <c r="C58" s="2"/>
      <c r="D58" s="3"/>
      <c r="E58" s="2"/>
      <c r="F58" s="2"/>
      <c r="G58" s="2"/>
      <c r="H58" s="4"/>
      <c r="I58" s="4"/>
    </row>
    <row r="59" spans="1:9" x14ac:dyDescent="0.25">
      <c r="A59" s="5"/>
      <c r="B59" s="5"/>
      <c r="C59" s="5"/>
      <c r="D59" s="6"/>
      <c r="E59" s="5"/>
      <c r="F59" s="5"/>
      <c r="G59" s="5" t="s">
        <v>176</v>
      </c>
      <c r="H59" s="8">
        <v>-582.34</v>
      </c>
      <c r="I59" s="8">
        <v>582.34</v>
      </c>
    </row>
    <row r="60" spans="1:9" x14ac:dyDescent="0.25">
      <c r="A60" s="5"/>
      <c r="B60" s="5"/>
      <c r="C60" s="5"/>
      <c r="D60" s="6"/>
      <c r="E60" s="5"/>
      <c r="F60" s="5"/>
      <c r="G60" s="5" t="s">
        <v>170</v>
      </c>
      <c r="H60" s="8">
        <v>-782.34</v>
      </c>
      <c r="I60" s="8">
        <v>782.34</v>
      </c>
    </row>
    <row r="61" spans="1:9" x14ac:dyDescent="0.25">
      <c r="A61" s="5"/>
      <c r="B61" s="5"/>
      <c r="C61" s="5"/>
      <c r="D61" s="6"/>
      <c r="E61" s="5"/>
      <c r="F61" s="5"/>
      <c r="G61" s="5" t="s">
        <v>177</v>
      </c>
      <c r="H61" s="8">
        <v>-382.34</v>
      </c>
      <c r="I61" s="8">
        <v>382.34</v>
      </c>
    </row>
    <row r="62" spans="1:9" ht="15.75" thickBot="1" x14ac:dyDescent="0.3">
      <c r="A62" s="5"/>
      <c r="B62" s="5"/>
      <c r="C62" s="5"/>
      <c r="D62" s="6"/>
      <c r="E62" s="5"/>
      <c r="F62" s="5"/>
      <c r="G62" s="5" t="s">
        <v>175</v>
      </c>
      <c r="H62" s="7">
        <v>-582.33000000000004</v>
      </c>
      <c r="I62" s="7">
        <v>582.33000000000004</v>
      </c>
    </row>
    <row r="63" spans="1:9" x14ac:dyDescent="0.25">
      <c r="A63" s="5" t="s">
        <v>9</v>
      </c>
      <c r="B63" s="5"/>
      <c r="C63" s="5"/>
      <c r="D63" s="6"/>
      <c r="E63" s="5"/>
      <c r="F63" s="5"/>
      <c r="G63" s="5"/>
      <c r="H63" s="8">
        <f>ROUND(SUM(H58:H62),5)</f>
        <v>-2329.35</v>
      </c>
      <c r="I63" s="8">
        <f>ROUND(SUM(I58:I62),5)</f>
        <v>2329.35</v>
      </c>
    </row>
    <row r="64" spans="1:9" x14ac:dyDescent="0.25">
      <c r="A64" s="2" t="s">
        <v>8</v>
      </c>
      <c r="B64" s="2"/>
      <c r="C64" s="2"/>
      <c r="D64" s="3"/>
      <c r="E64" s="2"/>
      <c r="F64" s="2"/>
      <c r="G64" s="2"/>
      <c r="H64" s="4"/>
      <c r="I64" s="4"/>
    </row>
    <row r="65" spans="1:9" x14ac:dyDescent="0.25">
      <c r="A65" s="1"/>
      <c r="B65" s="2" t="s">
        <v>10</v>
      </c>
      <c r="C65" s="2" t="s">
        <v>14</v>
      </c>
      <c r="D65" s="3">
        <v>46098</v>
      </c>
      <c r="E65" s="2" t="s">
        <v>114</v>
      </c>
      <c r="F65" s="2"/>
      <c r="G65" s="2" t="s">
        <v>166</v>
      </c>
      <c r="H65" s="4"/>
      <c r="I65" s="4">
        <v>-1269.56</v>
      </c>
    </row>
    <row r="66" spans="1:9" x14ac:dyDescent="0.25">
      <c r="A66" s="2" t="s">
        <v>8</v>
      </c>
      <c r="B66" s="2"/>
      <c r="C66" s="2"/>
      <c r="D66" s="3"/>
      <c r="E66" s="2"/>
      <c r="F66" s="2"/>
      <c r="G66" s="2"/>
      <c r="H66" s="4"/>
      <c r="I66" s="4"/>
    </row>
    <row r="67" spans="1:9" x14ac:dyDescent="0.25">
      <c r="A67" s="5"/>
      <c r="B67" s="5"/>
      <c r="C67" s="5"/>
      <c r="D67" s="6"/>
      <c r="E67" s="5"/>
      <c r="F67" s="5"/>
      <c r="G67" s="5" t="s">
        <v>178</v>
      </c>
      <c r="H67" s="8">
        <v>-416.64</v>
      </c>
      <c r="I67" s="8">
        <v>416.64</v>
      </c>
    </row>
    <row r="68" spans="1:9" x14ac:dyDescent="0.25">
      <c r="A68" s="5"/>
      <c r="B68" s="5"/>
      <c r="C68" s="5"/>
      <c r="D68" s="6"/>
      <c r="E68" s="5"/>
      <c r="F68" s="5"/>
      <c r="G68" s="5" t="s">
        <v>179</v>
      </c>
      <c r="H68" s="8">
        <v>-263.60000000000002</v>
      </c>
      <c r="I68" s="8">
        <v>263.60000000000002</v>
      </c>
    </row>
    <row r="69" spans="1:9" x14ac:dyDescent="0.25">
      <c r="A69" s="5"/>
      <c r="B69" s="5"/>
      <c r="C69" s="5"/>
      <c r="D69" s="6"/>
      <c r="E69" s="5"/>
      <c r="F69" s="5"/>
      <c r="G69" s="5" t="s">
        <v>180</v>
      </c>
      <c r="H69" s="8">
        <v>-263.60000000000002</v>
      </c>
      <c r="I69" s="8">
        <v>263.60000000000002</v>
      </c>
    </row>
    <row r="70" spans="1:9" x14ac:dyDescent="0.25">
      <c r="A70" s="5"/>
      <c r="B70" s="5"/>
      <c r="C70" s="5"/>
      <c r="D70" s="6"/>
      <c r="E70" s="5"/>
      <c r="F70" s="5"/>
      <c r="G70" s="5" t="s">
        <v>181</v>
      </c>
      <c r="H70" s="8">
        <v>-120.72</v>
      </c>
      <c r="I70" s="8">
        <v>120.72</v>
      </c>
    </row>
    <row r="71" spans="1:9" ht="15.75" thickBot="1" x14ac:dyDescent="0.3">
      <c r="A71" s="5"/>
      <c r="B71" s="5"/>
      <c r="C71" s="5"/>
      <c r="D71" s="6"/>
      <c r="E71" s="5"/>
      <c r="F71" s="5"/>
      <c r="G71" s="5" t="s">
        <v>182</v>
      </c>
      <c r="H71" s="7">
        <v>-205</v>
      </c>
      <c r="I71" s="7">
        <v>205</v>
      </c>
    </row>
    <row r="72" spans="1:9" x14ac:dyDescent="0.25">
      <c r="A72" s="5" t="s">
        <v>9</v>
      </c>
      <c r="B72" s="5"/>
      <c r="C72" s="5"/>
      <c r="D72" s="6"/>
      <c r="E72" s="5"/>
      <c r="F72" s="5"/>
      <c r="G72" s="5"/>
      <c r="H72" s="8">
        <f>ROUND(SUM(H66:H71),5)</f>
        <v>-1269.56</v>
      </c>
      <c r="I72" s="8">
        <f>ROUND(SUM(I66:I71),5)</f>
        <v>1269.56</v>
      </c>
    </row>
    <row r="73" spans="1:9" x14ac:dyDescent="0.25">
      <c r="A73" s="2" t="s">
        <v>8</v>
      </c>
      <c r="B73" s="2"/>
      <c r="C73" s="2"/>
      <c r="D73" s="3"/>
      <c r="E73" s="2"/>
      <c r="F73" s="2"/>
      <c r="G73" s="2"/>
      <c r="H73" s="4"/>
      <c r="I73" s="4"/>
    </row>
    <row r="74" spans="1:9" x14ac:dyDescent="0.25">
      <c r="A74" s="1"/>
      <c r="B74" s="2" t="s">
        <v>10</v>
      </c>
      <c r="C74" s="2" t="s">
        <v>14</v>
      </c>
      <c r="D74" s="3">
        <v>46099</v>
      </c>
      <c r="E74" s="2" t="s">
        <v>114</v>
      </c>
      <c r="F74" s="2"/>
      <c r="G74" s="2" t="s">
        <v>166</v>
      </c>
      <c r="H74" s="4"/>
      <c r="I74" s="4">
        <v>-170.89</v>
      </c>
    </row>
    <row r="75" spans="1:9" x14ac:dyDescent="0.25">
      <c r="A75" s="2" t="s">
        <v>8</v>
      </c>
      <c r="B75" s="2"/>
      <c r="C75" s="2"/>
      <c r="D75" s="3"/>
      <c r="E75" s="2"/>
      <c r="F75" s="2"/>
      <c r="G75" s="2"/>
      <c r="H75" s="4"/>
      <c r="I75" s="4"/>
    </row>
    <row r="76" spans="1:9" ht="15.75" thickBot="1" x14ac:dyDescent="0.3">
      <c r="A76" s="1"/>
      <c r="B76" s="5"/>
      <c r="C76" s="5"/>
      <c r="D76" s="6"/>
      <c r="E76" s="5"/>
      <c r="F76" s="5"/>
      <c r="G76" s="5" t="s">
        <v>182</v>
      </c>
      <c r="H76" s="7">
        <v>-170.89</v>
      </c>
      <c r="I76" s="7">
        <v>170.89</v>
      </c>
    </row>
    <row r="77" spans="1:9" x14ac:dyDescent="0.25">
      <c r="A77" s="5" t="s">
        <v>9</v>
      </c>
      <c r="B77" s="5"/>
      <c r="C77" s="5"/>
      <c r="D77" s="6"/>
      <c r="E77" s="5"/>
      <c r="F77" s="5"/>
      <c r="G77" s="5"/>
      <c r="H77" s="8">
        <f>ROUND(SUM(H75:H76),5)</f>
        <v>-170.89</v>
      </c>
      <c r="I77" s="8">
        <f>ROUND(SUM(I75:I76),5)</f>
        <v>170.89</v>
      </c>
    </row>
    <row r="78" spans="1:9" x14ac:dyDescent="0.25">
      <c r="A78" s="2" t="s">
        <v>8</v>
      </c>
      <c r="B78" s="2"/>
      <c r="C78" s="2"/>
      <c r="D78" s="3"/>
      <c r="E78" s="2"/>
      <c r="F78" s="2"/>
      <c r="G78" s="2"/>
      <c r="H78" s="4"/>
      <c r="I78" s="4"/>
    </row>
    <row r="79" spans="1:9" x14ac:dyDescent="0.25">
      <c r="A79" s="1"/>
      <c r="B79" s="2" t="s">
        <v>10</v>
      </c>
      <c r="C79" s="2" t="s">
        <v>14</v>
      </c>
      <c r="D79" s="3">
        <v>46100</v>
      </c>
      <c r="E79" s="2" t="s">
        <v>115</v>
      </c>
      <c r="F79" s="2"/>
      <c r="G79" s="2" t="s">
        <v>166</v>
      </c>
      <c r="H79" s="4"/>
      <c r="I79" s="4">
        <v>-2187.8200000000002</v>
      </c>
    </row>
    <row r="80" spans="1:9" x14ac:dyDescent="0.25">
      <c r="A80" s="2" t="s">
        <v>8</v>
      </c>
      <c r="B80" s="2"/>
      <c r="C80" s="2"/>
      <c r="D80" s="3"/>
      <c r="E80" s="2"/>
      <c r="F80" s="2"/>
      <c r="G80" s="2"/>
      <c r="H80" s="4"/>
      <c r="I80" s="4"/>
    </row>
    <row r="81" spans="1:9" x14ac:dyDescent="0.25">
      <c r="A81" s="5"/>
      <c r="B81" s="5"/>
      <c r="C81" s="5"/>
      <c r="D81" s="6"/>
      <c r="E81" s="5"/>
      <c r="F81" s="5"/>
      <c r="G81" s="5" t="s">
        <v>183</v>
      </c>
      <c r="H81" s="8">
        <v>-487.57</v>
      </c>
      <c r="I81" s="8">
        <v>487.57</v>
      </c>
    </row>
    <row r="82" spans="1:9" x14ac:dyDescent="0.25">
      <c r="A82" s="5"/>
      <c r="B82" s="5"/>
      <c r="C82" s="5"/>
      <c r="D82" s="6"/>
      <c r="E82" s="5"/>
      <c r="F82" s="5"/>
      <c r="G82" s="5" t="s">
        <v>184</v>
      </c>
      <c r="H82" s="8">
        <v>-487.57</v>
      </c>
      <c r="I82" s="8">
        <v>487.57</v>
      </c>
    </row>
    <row r="83" spans="1:9" x14ac:dyDescent="0.25">
      <c r="A83" s="5"/>
      <c r="B83" s="5"/>
      <c r="C83" s="5"/>
      <c r="D83" s="6"/>
      <c r="E83" s="5"/>
      <c r="F83" s="5"/>
      <c r="G83" s="5" t="s">
        <v>185</v>
      </c>
      <c r="H83" s="8">
        <v>-237.56</v>
      </c>
      <c r="I83" s="8">
        <v>237.56</v>
      </c>
    </row>
    <row r="84" spans="1:9" x14ac:dyDescent="0.25">
      <c r="A84" s="5"/>
      <c r="B84" s="5"/>
      <c r="C84" s="5"/>
      <c r="D84" s="6"/>
      <c r="E84" s="5"/>
      <c r="F84" s="5"/>
      <c r="G84" s="5" t="s">
        <v>175</v>
      </c>
      <c r="H84" s="8">
        <v>-487.56</v>
      </c>
      <c r="I84" s="8">
        <v>487.56</v>
      </c>
    </row>
    <row r="85" spans="1:9" ht="15.75" thickBot="1" x14ac:dyDescent="0.3">
      <c r="A85" s="5"/>
      <c r="B85" s="5"/>
      <c r="C85" s="5"/>
      <c r="D85" s="6"/>
      <c r="E85" s="5"/>
      <c r="F85" s="5"/>
      <c r="G85" s="5" t="s">
        <v>170</v>
      </c>
      <c r="H85" s="7">
        <v>-487.56</v>
      </c>
      <c r="I85" s="7">
        <v>487.56</v>
      </c>
    </row>
    <row r="86" spans="1:9" x14ac:dyDescent="0.25">
      <c r="A86" s="5" t="s">
        <v>9</v>
      </c>
      <c r="B86" s="5"/>
      <c r="C86" s="5"/>
      <c r="D86" s="6"/>
      <c r="E86" s="5"/>
      <c r="F86" s="5"/>
      <c r="G86" s="5"/>
      <c r="H86" s="8">
        <f>ROUND(SUM(H80:H85),5)</f>
        <v>-2187.8200000000002</v>
      </c>
      <c r="I86" s="8">
        <f>ROUND(SUM(I80:I85),5)</f>
        <v>2187.8200000000002</v>
      </c>
    </row>
    <row r="87" spans="1:9" x14ac:dyDescent="0.25">
      <c r="A87" s="2" t="s">
        <v>8</v>
      </c>
      <c r="B87" s="2"/>
      <c r="C87" s="2"/>
      <c r="D87" s="3"/>
      <c r="E87" s="2"/>
      <c r="F87" s="2"/>
      <c r="G87" s="2"/>
      <c r="H87" s="4"/>
      <c r="I87" s="4"/>
    </row>
    <row r="88" spans="1:9" x14ac:dyDescent="0.25">
      <c r="A88" s="1"/>
      <c r="B88" s="2" t="s">
        <v>10</v>
      </c>
      <c r="C88" s="2" t="s">
        <v>14</v>
      </c>
      <c r="D88" s="3">
        <v>46100</v>
      </c>
      <c r="E88" s="2" t="s">
        <v>114</v>
      </c>
      <c r="F88" s="2"/>
      <c r="G88" s="2" t="s">
        <v>166</v>
      </c>
      <c r="H88" s="4"/>
      <c r="I88" s="4">
        <v>-982.08</v>
      </c>
    </row>
    <row r="89" spans="1:9" x14ac:dyDescent="0.25">
      <c r="A89" s="2" t="s">
        <v>8</v>
      </c>
      <c r="B89" s="2"/>
      <c r="C89" s="2"/>
      <c r="D89" s="3"/>
      <c r="E89" s="2"/>
      <c r="F89" s="2"/>
      <c r="G89" s="2"/>
      <c r="H89" s="4"/>
      <c r="I89" s="4"/>
    </row>
    <row r="90" spans="1:9" ht="15.75" thickBot="1" x14ac:dyDescent="0.3">
      <c r="A90" s="1"/>
      <c r="B90" s="5"/>
      <c r="C90" s="5"/>
      <c r="D90" s="6"/>
      <c r="E90" s="5"/>
      <c r="F90" s="5"/>
      <c r="G90" s="5" t="s">
        <v>178</v>
      </c>
      <c r="H90" s="7">
        <v>-982.08</v>
      </c>
      <c r="I90" s="7">
        <v>982.08</v>
      </c>
    </row>
    <row r="91" spans="1:9" x14ac:dyDescent="0.25">
      <c r="A91" s="5" t="s">
        <v>9</v>
      </c>
      <c r="B91" s="5"/>
      <c r="C91" s="5"/>
      <c r="D91" s="6"/>
      <c r="E91" s="5"/>
      <c r="F91" s="5"/>
      <c r="G91" s="5"/>
      <c r="H91" s="8">
        <f>ROUND(SUM(H89:H90),5)</f>
        <v>-982.08</v>
      </c>
      <c r="I91" s="8">
        <f>ROUND(SUM(I89:I90),5)</f>
        <v>982.08</v>
      </c>
    </row>
    <row r="92" spans="1:9" x14ac:dyDescent="0.25">
      <c r="A92" s="2" t="s">
        <v>8</v>
      </c>
      <c r="B92" s="2"/>
      <c r="C92" s="2"/>
      <c r="D92" s="3"/>
      <c r="E92" s="2"/>
      <c r="F92" s="2"/>
      <c r="G92" s="2"/>
      <c r="H92" s="4"/>
      <c r="I92" s="4"/>
    </row>
    <row r="93" spans="1:9" x14ac:dyDescent="0.25">
      <c r="A93" s="1"/>
      <c r="B93" s="2" t="s">
        <v>10</v>
      </c>
      <c r="C93" s="2" t="s">
        <v>14</v>
      </c>
      <c r="D93" s="3">
        <v>46100</v>
      </c>
      <c r="E93" s="2" t="s">
        <v>114</v>
      </c>
      <c r="F93" s="2"/>
      <c r="G93" s="2" t="s">
        <v>166</v>
      </c>
      <c r="H93" s="4"/>
      <c r="I93" s="4">
        <v>-240.11</v>
      </c>
    </row>
    <row r="94" spans="1:9" x14ac:dyDescent="0.25">
      <c r="A94" s="2" t="s">
        <v>8</v>
      </c>
      <c r="B94" s="2"/>
      <c r="C94" s="2"/>
      <c r="D94" s="3"/>
      <c r="E94" s="2"/>
      <c r="F94" s="2"/>
      <c r="G94" s="2"/>
      <c r="H94" s="4"/>
      <c r="I94" s="4"/>
    </row>
    <row r="95" spans="1:9" x14ac:dyDescent="0.25">
      <c r="A95" s="5"/>
      <c r="B95" s="5"/>
      <c r="C95" s="5"/>
      <c r="D95" s="6"/>
      <c r="E95" s="5"/>
      <c r="F95" s="5"/>
      <c r="G95" s="5" t="s">
        <v>179</v>
      </c>
      <c r="H95" s="8">
        <v>-120.05</v>
      </c>
      <c r="I95" s="8">
        <v>120.05</v>
      </c>
    </row>
    <row r="96" spans="1:9" ht="15.75" thickBot="1" x14ac:dyDescent="0.3">
      <c r="A96" s="5"/>
      <c r="B96" s="5"/>
      <c r="C96" s="5"/>
      <c r="D96" s="6"/>
      <c r="E96" s="5"/>
      <c r="F96" s="5"/>
      <c r="G96" s="5" t="s">
        <v>180</v>
      </c>
      <c r="H96" s="7">
        <v>-120.06</v>
      </c>
      <c r="I96" s="7">
        <v>120.06</v>
      </c>
    </row>
    <row r="97" spans="1:9" x14ac:dyDescent="0.25">
      <c r="A97" s="5" t="s">
        <v>9</v>
      </c>
      <c r="B97" s="5"/>
      <c r="C97" s="5"/>
      <c r="D97" s="6"/>
      <c r="E97" s="5"/>
      <c r="F97" s="5"/>
      <c r="G97" s="5"/>
      <c r="H97" s="8">
        <f>ROUND(SUM(H94:H96),5)</f>
        <v>-240.11</v>
      </c>
      <c r="I97" s="8">
        <f>ROUND(SUM(I94:I96),5)</f>
        <v>240.11</v>
      </c>
    </row>
    <row r="98" spans="1:9" x14ac:dyDescent="0.25">
      <c r="A98" s="2" t="s">
        <v>8</v>
      </c>
      <c r="B98" s="2"/>
      <c r="C98" s="2"/>
      <c r="D98" s="3"/>
      <c r="E98" s="2"/>
      <c r="F98" s="2"/>
      <c r="G98" s="2"/>
      <c r="H98" s="4"/>
      <c r="I98" s="4"/>
    </row>
    <row r="99" spans="1:9" x14ac:dyDescent="0.25">
      <c r="A99" s="1"/>
      <c r="B99" s="2" t="s">
        <v>10</v>
      </c>
      <c r="C99" s="2" t="s">
        <v>14</v>
      </c>
      <c r="D99" s="3">
        <v>46108</v>
      </c>
      <c r="E99" s="2" t="s">
        <v>116</v>
      </c>
      <c r="F99" s="2"/>
      <c r="G99" s="2" t="s">
        <v>166</v>
      </c>
      <c r="H99" s="4"/>
      <c r="I99" s="4">
        <v>-3973.84</v>
      </c>
    </row>
    <row r="100" spans="1:9" x14ac:dyDescent="0.25">
      <c r="A100" s="2" t="s">
        <v>8</v>
      </c>
      <c r="B100" s="2"/>
      <c r="C100" s="2"/>
      <c r="D100" s="3"/>
      <c r="E100" s="2"/>
      <c r="F100" s="2"/>
      <c r="G100" s="2"/>
      <c r="H100" s="4"/>
      <c r="I100" s="4"/>
    </row>
    <row r="101" spans="1:9" x14ac:dyDescent="0.25">
      <c r="A101" s="5"/>
      <c r="B101" s="5"/>
      <c r="C101" s="5"/>
      <c r="D101" s="6"/>
      <c r="E101" s="5"/>
      <c r="F101" s="5"/>
      <c r="G101" s="5" t="s">
        <v>171</v>
      </c>
      <c r="H101" s="8">
        <v>-2085</v>
      </c>
      <c r="I101" s="8">
        <v>2085</v>
      </c>
    </row>
    <row r="102" spans="1:9" x14ac:dyDescent="0.25">
      <c r="A102" s="5"/>
      <c r="B102" s="5"/>
      <c r="C102" s="5"/>
      <c r="D102" s="6"/>
      <c r="E102" s="5"/>
      <c r="F102" s="5"/>
      <c r="G102" s="5" t="s">
        <v>175</v>
      </c>
      <c r="H102" s="8">
        <v>-326.16000000000003</v>
      </c>
      <c r="I102" s="8">
        <v>326.16000000000003</v>
      </c>
    </row>
    <row r="103" spans="1:9" x14ac:dyDescent="0.25">
      <c r="A103" s="5"/>
      <c r="B103" s="5"/>
      <c r="C103" s="5"/>
      <c r="D103" s="6"/>
      <c r="E103" s="5"/>
      <c r="F103" s="5"/>
      <c r="G103" s="5" t="s">
        <v>170</v>
      </c>
      <c r="H103" s="8">
        <v>-1288.8399999999999</v>
      </c>
      <c r="I103" s="8">
        <v>1288.8399999999999</v>
      </c>
    </row>
    <row r="104" spans="1:9" ht="15.75" thickBot="1" x14ac:dyDescent="0.3">
      <c r="A104" s="5"/>
      <c r="B104" s="5"/>
      <c r="C104" s="5"/>
      <c r="D104" s="6"/>
      <c r="E104" s="5"/>
      <c r="F104" s="5"/>
      <c r="G104" s="5" t="s">
        <v>186</v>
      </c>
      <c r="H104" s="7">
        <v>-273.83999999999997</v>
      </c>
      <c r="I104" s="7">
        <v>273.83999999999997</v>
      </c>
    </row>
    <row r="105" spans="1:9" x14ac:dyDescent="0.25">
      <c r="A105" s="5" t="s">
        <v>9</v>
      </c>
      <c r="B105" s="5"/>
      <c r="C105" s="5"/>
      <c r="D105" s="6"/>
      <c r="E105" s="5"/>
      <c r="F105" s="5"/>
      <c r="G105" s="5"/>
      <c r="H105" s="8">
        <f>ROUND(SUM(H100:H104),5)</f>
        <v>-3973.84</v>
      </c>
      <c r="I105" s="8">
        <f>ROUND(SUM(I100:I104),5)</f>
        <v>3973.84</v>
      </c>
    </row>
    <row r="106" spans="1:9" x14ac:dyDescent="0.25">
      <c r="A106" s="2" t="s">
        <v>8</v>
      </c>
      <c r="B106" s="2"/>
      <c r="C106" s="2"/>
      <c r="D106" s="3"/>
      <c r="E106" s="2"/>
      <c r="F106" s="2"/>
      <c r="G106" s="2"/>
      <c r="H106" s="4"/>
      <c r="I106" s="4"/>
    </row>
    <row r="107" spans="1:9" x14ac:dyDescent="0.25">
      <c r="A107" s="1"/>
      <c r="B107" s="2" t="s">
        <v>11</v>
      </c>
      <c r="C107" s="2" t="s">
        <v>15</v>
      </c>
      <c r="D107" s="3">
        <v>46097</v>
      </c>
      <c r="E107" s="2" t="s">
        <v>117</v>
      </c>
      <c r="F107" s="2"/>
      <c r="G107" s="2" t="s">
        <v>166</v>
      </c>
      <c r="H107" s="4"/>
      <c r="I107" s="4">
        <v>-15858.82</v>
      </c>
    </row>
    <row r="108" spans="1:9" x14ac:dyDescent="0.25">
      <c r="A108" s="2" t="s">
        <v>8</v>
      </c>
      <c r="B108" s="2"/>
      <c r="C108" s="2"/>
      <c r="D108" s="3"/>
      <c r="E108" s="2"/>
      <c r="F108" s="2"/>
      <c r="G108" s="2"/>
      <c r="H108" s="4"/>
      <c r="I108" s="4"/>
    </row>
    <row r="109" spans="1:9" ht="15.75" thickBot="1" x14ac:dyDescent="0.3">
      <c r="A109" s="1"/>
      <c r="B109" s="5" t="s">
        <v>12</v>
      </c>
      <c r="C109" s="5"/>
      <c r="D109" s="6">
        <v>46097</v>
      </c>
      <c r="E109" s="5"/>
      <c r="F109" s="5"/>
      <c r="G109" s="5" t="s">
        <v>187</v>
      </c>
      <c r="H109" s="7">
        <v>-15858.82</v>
      </c>
      <c r="I109" s="7">
        <v>15858.82</v>
      </c>
    </row>
    <row r="110" spans="1:9" x14ac:dyDescent="0.25">
      <c r="A110" s="5" t="s">
        <v>9</v>
      </c>
      <c r="B110" s="5"/>
      <c r="C110" s="5"/>
      <c r="D110" s="6"/>
      <c r="E110" s="5"/>
      <c r="F110" s="5"/>
      <c r="G110" s="5"/>
      <c r="H110" s="8">
        <f>ROUND(SUM(H108:H109),5)</f>
        <v>-15858.82</v>
      </c>
      <c r="I110" s="8">
        <f>ROUND(SUM(I108:I109),5)</f>
        <v>15858.82</v>
      </c>
    </row>
    <row r="111" spans="1:9" x14ac:dyDescent="0.25">
      <c r="A111" s="2" t="s">
        <v>8</v>
      </c>
      <c r="B111" s="2"/>
      <c r="C111" s="2"/>
      <c r="D111" s="3"/>
      <c r="E111" s="2"/>
      <c r="F111" s="2"/>
      <c r="G111" s="2"/>
      <c r="H111" s="4"/>
      <c r="I111" s="4"/>
    </row>
    <row r="112" spans="1:9" x14ac:dyDescent="0.25">
      <c r="A112" s="1"/>
      <c r="B112" s="2" t="s">
        <v>11</v>
      </c>
      <c r="C112" s="2" t="s">
        <v>16</v>
      </c>
      <c r="D112" s="3">
        <v>46101</v>
      </c>
      <c r="E112" s="2" t="s">
        <v>118</v>
      </c>
      <c r="F112" s="2"/>
      <c r="G112" s="2" t="s">
        <v>166</v>
      </c>
      <c r="H112" s="4"/>
      <c r="I112" s="4">
        <v>-17354.77</v>
      </c>
    </row>
    <row r="113" spans="1:9" x14ac:dyDescent="0.25">
      <c r="A113" s="2" t="s">
        <v>8</v>
      </c>
      <c r="B113" s="2"/>
      <c r="C113" s="2"/>
      <c r="D113" s="3"/>
      <c r="E113" s="2"/>
      <c r="F113" s="2"/>
      <c r="G113" s="2"/>
      <c r="H113" s="4"/>
      <c r="I113" s="4"/>
    </row>
    <row r="114" spans="1:9" ht="15.75" thickBot="1" x14ac:dyDescent="0.3">
      <c r="A114" s="1"/>
      <c r="B114" s="5" t="s">
        <v>12</v>
      </c>
      <c r="C114" s="5"/>
      <c r="D114" s="6">
        <v>46101</v>
      </c>
      <c r="E114" s="5"/>
      <c r="F114" s="5"/>
      <c r="G114" s="5" t="s">
        <v>188</v>
      </c>
      <c r="H114" s="7">
        <v>-17354.77</v>
      </c>
      <c r="I114" s="7">
        <v>17354.77</v>
      </c>
    </row>
    <row r="115" spans="1:9" x14ac:dyDescent="0.25">
      <c r="A115" s="5" t="s">
        <v>9</v>
      </c>
      <c r="B115" s="5"/>
      <c r="C115" s="5"/>
      <c r="D115" s="6"/>
      <c r="E115" s="5"/>
      <c r="F115" s="5"/>
      <c r="G115" s="5"/>
      <c r="H115" s="8">
        <f>ROUND(SUM(H113:H114),5)</f>
        <v>-17354.77</v>
      </c>
      <c r="I115" s="8">
        <f>ROUND(SUM(I113:I114),5)</f>
        <v>17354.77</v>
      </c>
    </row>
    <row r="116" spans="1:9" x14ac:dyDescent="0.25">
      <c r="A116" s="2" t="s">
        <v>8</v>
      </c>
      <c r="B116" s="2"/>
      <c r="C116" s="2"/>
      <c r="D116" s="3"/>
      <c r="E116" s="2"/>
      <c r="F116" s="2"/>
      <c r="G116" s="2"/>
      <c r="H116" s="4"/>
      <c r="I116" s="4"/>
    </row>
    <row r="117" spans="1:9" x14ac:dyDescent="0.25">
      <c r="A117" s="1"/>
      <c r="B117" s="2" t="s">
        <v>11</v>
      </c>
      <c r="C117" s="2" t="s">
        <v>17</v>
      </c>
      <c r="D117" s="3">
        <v>46085</v>
      </c>
      <c r="E117" s="2" t="s">
        <v>119</v>
      </c>
      <c r="F117" s="2"/>
      <c r="G117" s="2" t="s">
        <v>166</v>
      </c>
      <c r="H117" s="4"/>
      <c r="I117" s="4">
        <v>-11068.1</v>
      </c>
    </row>
    <row r="118" spans="1:9" x14ac:dyDescent="0.25">
      <c r="A118" s="2" t="s">
        <v>8</v>
      </c>
      <c r="B118" s="2"/>
      <c r="C118" s="2"/>
      <c r="D118" s="3"/>
      <c r="E118" s="2"/>
      <c r="F118" s="2"/>
      <c r="G118" s="2"/>
      <c r="H118" s="4"/>
      <c r="I118" s="4"/>
    </row>
    <row r="119" spans="1:9" ht="15.75" thickBot="1" x14ac:dyDescent="0.3">
      <c r="A119" s="1"/>
      <c r="B119" s="5" t="s">
        <v>12</v>
      </c>
      <c r="C119" s="5" t="s">
        <v>18</v>
      </c>
      <c r="D119" s="6">
        <v>46085</v>
      </c>
      <c r="E119" s="5"/>
      <c r="F119" s="5"/>
      <c r="G119" s="5" t="s">
        <v>189</v>
      </c>
      <c r="H119" s="7">
        <v>-11068.1</v>
      </c>
      <c r="I119" s="7">
        <v>11068.1</v>
      </c>
    </row>
    <row r="120" spans="1:9" x14ac:dyDescent="0.25">
      <c r="A120" s="5" t="s">
        <v>9</v>
      </c>
      <c r="B120" s="5"/>
      <c r="C120" s="5"/>
      <c r="D120" s="6"/>
      <c r="E120" s="5"/>
      <c r="F120" s="5"/>
      <c r="G120" s="5"/>
      <c r="H120" s="8">
        <f>ROUND(SUM(H118:H119),5)</f>
        <v>-11068.1</v>
      </c>
      <c r="I120" s="8">
        <f>ROUND(SUM(I118:I119),5)</f>
        <v>11068.1</v>
      </c>
    </row>
    <row r="121" spans="1:9" x14ac:dyDescent="0.25">
      <c r="A121" s="2" t="s">
        <v>8</v>
      </c>
      <c r="B121" s="2"/>
      <c r="C121" s="2"/>
      <c r="D121" s="3"/>
      <c r="E121" s="2"/>
      <c r="F121" s="2"/>
      <c r="G121" s="2"/>
      <c r="H121" s="4"/>
      <c r="I121" s="4"/>
    </row>
    <row r="122" spans="1:9" x14ac:dyDescent="0.25">
      <c r="A122" s="1"/>
      <c r="B122" s="2" t="s">
        <v>11</v>
      </c>
      <c r="C122" s="2" t="s">
        <v>17</v>
      </c>
      <c r="D122" s="3">
        <v>46086</v>
      </c>
      <c r="E122" s="2" t="s">
        <v>109</v>
      </c>
      <c r="F122" s="2"/>
      <c r="G122" s="2" t="s">
        <v>166</v>
      </c>
      <c r="H122" s="4"/>
      <c r="I122" s="4">
        <v>-94.14</v>
      </c>
    </row>
    <row r="123" spans="1:9" x14ac:dyDescent="0.25">
      <c r="A123" s="2" t="s">
        <v>8</v>
      </c>
      <c r="B123" s="2"/>
      <c r="C123" s="2"/>
      <c r="D123" s="3"/>
      <c r="E123" s="2"/>
      <c r="F123" s="2"/>
      <c r="G123" s="2"/>
      <c r="H123" s="4"/>
      <c r="I123" s="4"/>
    </row>
    <row r="124" spans="1:9" ht="15.75" thickBot="1" x14ac:dyDescent="0.3">
      <c r="A124" s="1"/>
      <c r="B124" s="5" t="s">
        <v>12</v>
      </c>
      <c r="C124" s="5" t="s">
        <v>19</v>
      </c>
      <c r="D124" s="6">
        <v>46028</v>
      </c>
      <c r="E124" s="5"/>
      <c r="F124" s="5"/>
      <c r="G124" s="5" t="s">
        <v>168</v>
      </c>
      <c r="H124" s="7">
        <v>-94.14</v>
      </c>
      <c r="I124" s="7">
        <v>94.14</v>
      </c>
    </row>
    <row r="125" spans="1:9" x14ac:dyDescent="0.25">
      <c r="A125" s="5" t="s">
        <v>9</v>
      </c>
      <c r="B125" s="5"/>
      <c r="C125" s="5"/>
      <c r="D125" s="6"/>
      <c r="E125" s="5"/>
      <c r="F125" s="5"/>
      <c r="G125" s="5"/>
      <c r="H125" s="8">
        <f>ROUND(SUM(H123:H124),5)</f>
        <v>-94.14</v>
      </c>
      <c r="I125" s="8">
        <f>ROUND(SUM(I123:I124),5)</f>
        <v>94.14</v>
      </c>
    </row>
    <row r="126" spans="1:9" x14ac:dyDescent="0.25">
      <c r="A126" s="2" t="s">
        <v>8</v>
      </c>
      <c r="B126" s="2"/>
      <c r="C126" s="2"/>
      <c r="D126" s="3"/>
      <c r="E126" s="2"/>
      <c r="F126" s="2"/>
      <c r="G126" s="2"/>
      <c r="H126" s="4"/>
      <c r="I126" s="4"/>
    </row>
    <row r="127" spans="1:9" x14ac:dyDescent="0.25">
      <c r="A127" s="1"/>
      <c r="B127" s="2" t="s">
        <v>11</v>
      </c>
      <c r="C127" s="2" t="s">
        <v>17</v>
      </c>
      <c r="D127" s="3">
        <v>46093</v>
      </c>
      <c r="E127" s="2" t="s">
        <v>114</v>
      </c>
      <c r="F127" s="2"/>
      <c r="G127" s="2" t="s">
        <v>166</v>
      </c>
      <c r="H127" s="4"/>
      <c r="I127" s="4">
        <v>-1352.02</v>
      </c>
    </row>
    <row r="128" spans="1:9" x14ac:dyDescent="0.25">
      <c r="A128" s="2" t="s">
        <v>8</v>
      </c>
      <c r="B128" s="2"/>
      <c r="C128" s="2"/>
      <c r="D128" s="3"/>
      <c r="E128" s="2"/>
      <c r="F128" s="2"/>
      <c r="G128" s="2"/>
      <c r="H128" s="4"/>
      <c r="I128" s="4"/>
    </row>
    <row r="129" spans="1:9" x14ac:dyDescent="0.25">
      <c r="A129" s="5"/>
      <c r="B129" s="5" t="s">
        <v>12</v>
      </c>
      <c r="C129" s="5" t="s">
        <v>20</v>
      </c>
      <c r="D129" s="6">
        <v>46093</v>
      </c>
      <c r="E129" s="5"/>
      <c r="F129" s="5"/>
      <c r="G129" s="5" t="s">
        <v>182</v>
      </c>
      <c r="H129" s="8">
        <v>-19.62</v>
      </c>
      <c r="I129" s="8">
        <v>19.62</v>
      </c>
    </row>
    <row r="130" spans="1:9" x14ac:dyDescent="0.25">
      <c r="A130" s="5"/>
      <c r="B130" s="5"/>
      <c r="C130" s="5"/>
      <c r="D130" s="6"/>
      <c r="E130" s="5"/>
      <c r="F130" s="5"/>
      <c r="G130" s="5" t="s">
        <v>182</v>
      </c>
      <c r="H130" s="8">
        <v>-6.27</v>
      </c>
      <c r="I130" s="8">
        <v>6.27</v>
      </c>
    </row>
    <row r="131" spans="1:9" x14ac:dyDescent="0.25">
      <c r="A131" s="5"/>
      <c r="B131" s="5"/>
      <c r="C131" s="5"/>
      <c r="D131" s="6"/>
      <c r="E131" s="5"/>
      <c r="F131" s="5"/>
      <c r="G131" s="5" t="s">
        <v>171</v>
      </c>
      <c r="H131" s="8">
        <v>-496.38</v>
      </c>
      <c r="I131" s="8">
        <v>496.38</v>
      </c>
    </row>
    <row r="132" spans="1:9" x14ac:dyDescent="0.25">
      <c r="A132" s="5"/>
      <c r="B132" s="5"/>
      <c r="C132" s="5"/>
      <c r="D132" s="6"/>
      <c r="E132" s="5"/>
      <c r="F132" s="5"/>
      <c r="G132" s="5" t="s">
        <v>178</v>
      </c>
      <c r="H132" s="8">
        <v>-64.63</v>
      </c>
      <c r="I132" s="8">
        <v>64.63</v>
      </c>
    </row>
    <row r="133" spans="1:9" x14ac:dyDescent="0.25">
      <c r="A133" s="5"/>
      <c r="B133" s="5"/>
      <c r="C133" s="5"/>
      <c r="D133" s="6"/>
      <c r="E133" s="5"/>
      <c r="F133" s="5"/>
      <c r="G133" s="5" t="s">
        <v>182</v>
      </c>
      <c r="H133" s="8">
        <v>-45.2</v>
      </c>
      <c r="I133" s="8">
        <v>45.2</v>
      </c>
    </row>
    <row r="134" spans="1:9" x14ac:dyDescent="0.25">
      <c r="A134" s="5"/>
      <c r="B134" s="5"/>
      <c r="C134" s="5"/>
      <c r="D134" s="6"/>
      <c r="E134" s="5"/>
      <c r="F134" s="5"/>
      <c r="G134" s="5" t="s">
        <v>182</v>
      </c>
      <c r="H134" s="8">
        <v>-18.920000000000002</v>
      </c>
      <c r="I134" s="8">
        <v>18.920000000000002</v>
      </c>
    </row>
    <row r="135" spans="1:9" x14ac:dyDescent="0.25">
      <c r="A135" s="5"/>
      <c r="B135" s="5"/>
      <c r="C135" s="5"/>
      <c r="D135" s="6"/>
      <c r="E135" s="5"/>
      <c r="F135" s="5"/>
      <c r="G135" s="5" t="s">
        <v>182</v>
      </c>
      <c r="H135" s="8">
        <v>-18.920000000000002</v>
      </c>
      <c r="I135" s="8">
        <v>18.920000000000002</v>
      </c>
    </row>
    <row r="136" spans="1:9" x14ac:dyDescent="0.25">
      <c r="A136" s="5"/>
      <c r="B136" s="5"/>
      <c r="C136" s="5"/>
      <c r="D136" s="6"/>
      <c r="E136" s="5"/>
      <c r="F136" s="5"/>
      <c r="G136" s="5" t="s">
        <v>179</v>
      </c>
      <c r="H136" s="8">
        <v>-47.82</v>
      </c>
      <c r="I136" s="8">
        <v>47.82</v>
      </c>
    </row>
    <row r="137" spans="1:9" x14ac:dyDescent="0.25">
      <c r="A137" s="5"/>
      <c r="B137" s="5"/>
      <c r="C137" s="5"/>
      <c r="D137" s="6"/>
      <c r="E137" s="5"/>
      <c r="F137" s="5"/>
      <c r="G137" s="5" t="s">
        <v>178</v>
      </c>
      <c r="H137" s="8">
        <v>-481.08</v>
      </c>
      <c r="I137" s="8">
        <v>481.08</v>
      </c>
    </row>
    <row r="138" spans="1:9" ht="15.75" thickBot="1" x14ac:dyDescent="0.3">
      <c r="A138" s="5"/>
      <c r="B138" s="5"/>
      <c r="C138" s="5"/>
      <c r="D138" s="6"/>
      <c r="E138" s="5"/>
      <c r="F138" s="5"/>
      <c r="G138" s="5" t="s">
        <v>180</v>
      </c>
      <c r="H138" s="7">
        <v>-153.18</v>
      </c>
      <c r="I138" s="7">
        <v>153.18</v>
      </c>
    </row>
    <row r="139" spans="1:9" x14ac:dyDescent="0.25">
      <c r="A139" s="5" t="s">
        <v>9</v>
      </c>
      <c r="B139" s="5"/>
      <c r="C139" s="5"/>
      <c r="D139" s="6"/>
      <c r="E139" s="5"/>
      <c r="F139" s="5"/>
      <c r="G139" s="5"/>
      <c r="H139" s="8">
        <f>ROUND(SUM(H128:H138),5)</f>
        <v>-1352.02</v>
      </c>
      <c r="I139" s="8">
        <f>ROUND(SUM(I128:I138),5)</f>
        <v>1352.02</v>
      </c>
    </row>
    <row r="140" spans="1:9" x14ac:dyDescent="0.25">
      <c r="A140" s="2" t="s">
        <v>8</v>
      </c>
      <c r="B140" s="2"/>
      <c r="C140" s="2"/>
      <c r="D140" s="3"/>
      <c r="E140" s="2"/>
      <c r="F140" s="2"/>
      <c r="G140" s="2"/>
      <c r="H140" s="4"/>
      <c r="I140" s="4"/>
    </row>
    <row r="141" spans="1:9" x14ac:dyDescent="0.25">
      <c r="A141" s="1"/>
      <c r="B141" s="2" t="s">
        <v>11</v>
      </c>
      <c r="C141" s="2" t="s">
        <v>21</v>
      </c>
      <c r="D141" s="3">
        <v>46105</v>
      </c>
      <c r="E141" s="2" t="s">
        <v>120</v>
      </c>
      <c r="F141" s="2"/>
      <c r="G141" s="2" t="s">
        <v>166</v>
      </c>
      <c r="H141" s="4"/>
      <c r="I141" s="4">
        <v>-40152</v>
      </c>
    </row>
    <row r="142" spans="1:9" x14ac:dyDescent="0.25">
      <c r="A142" s="2" t="s">
        <v>8</v>
      </c>
      <c r="B142" s="2"/>
      <c r="C142" s="2"/>
      <c r="D142" s="3"/>
      <c r="E142" s="2"/>
      <c r="F142" s="2"/>
      <c r="G142" s="2"/>
      <c r="H142" s="4"/>
      <c r="I142" s="4"/>
    </row>
    <row r="143" spans="1:9" x14ac:dyDescent="0.25">
      <c r="A143" s="5"/>
      <c r="B143" s="5" t="s">
        <v>12</v>
      </c>
      <c r="C143" s="5" t="s">
        <v>20</v>
      </c>
      <c r="D143" s="6">
        <v>46054</v>
      </c>
      <c r="E143" s="5"/>
      <c r="F143" s="5"/>
      <c r="G143" s="5" t="s">
        <v>190</v>
      </c>
      <c r="H143" s="8">
        <v>-6628.88</v>
      </c>
      <c r="I143" s="8">
        <v>6628.88</v>
      </c>
    </row>
    <row r="144" spans="1:9" x14ac:dyDescent="0.25">
      <c r="A144" s="5"/>
      <c r="B144" s="5"/>
      <c r="C144" s="5"/>
      <c r="D144" s="6"/>
      <c r="E144" s="5"/>
      <c r="F144" s="5"/>
      <c r="G144" s="5" t="s">
        <v>191</v>
      </c>
      <c r="H144" s="8">
        <v>-2810.64</v>
      </c>
      <c r="I144" s="8">
        <v>2810.64</v>
      </c>
    </row>
    <row r="145" spans="1:9" x14ac:dyDescent="0.25">
      <c r="A145" s="5"/>
      <c r="B145" s="5"/>
      <c r="C145" s="5"/>
      <c r="D145" s="6"/>
      <c r="E145" s="5"/>
      <c r="F145" s="5"/>
      <c r="G145" s="5" t="s">
        <v>192</v>
      </c>
      <c r="H145" s="8">
        <v>-5825.84</v>
      </c>
      <c r="I145" s="8">
        <v>5825.84</v>
      </c>
    </row>
    <row r="146" spans="1:9" x14ac:dyDescent="0.25">
      <c r="A146" s="5"/>
      <c r="B146" s="5"/>
      <c r="C146" s="5"/>
      <c r="D146" s="6"/>
      <c r="E146" s="5"/>
      <c r="F146" s="5"/>
      <c r="G146" s="5" t="s">
        <v>175</v>
      </c>
      <c r="H146" s="8">
        <v>-4818.24</v>
      </c>
      <c r="I146" s="8">
        <v>4818.24</v>
      </c>
    </row>
    <row r="147" spans="1:9" x14ac:dyDescent="0.25">
      <c r="A147" s="5"/>
      <c r="B147" s="5"/>
      <c r="C147" s="5"/>
      <c r="D147" s="6"/>
      <c r="E147" s="5"/>
      <c r="F147" s="5"/>
      <c r="G147" s="5" t="s">
        <v>170</v>
      </c>
      <c r="H147" s="8">
        <v>-4818.24</v>
      </c>
      <c r="I147" s="8">
        <v>4818.24</v>
      </c>
    </row>
    <row r="148" spans="1:9" x14ac:dyDescent="0.25">
      <c r="A148" s="5"/>
      <c r="B148" s="5"/>
      <c r="C148" s="5"/>
      <c r="D148" s="6"/>
      <c r="E148" s="5"/>
      <c r="F148" s="5"/>
      <c r="G148" s="5" t="s">
        <v>193</v>
      </c>
      <c r="H148" s="8">
        <v>-2007.6</v>
      </c>
      <c r="I148" s="8">
        <v>2007.6</v>
      </c>
    </row>
    <row r="149" spans="1:9" x14ac:dyDescent="0.25">
      <c r="A149" s="5"/>
      <c r="B149" s="5"/>
      <c r="C149" s="5"/>
      <c r="D149" s="6"/>
      <c r="E149" s="5"/>
      <c r="F149" s="5"/>
      <c r="G149" s="5" t="s">
        <v>194</v>
      </c>
      <c r="H149" s="8">
        <v>-803.04</v>
      </c>
      <c r="I149" s="8">
        <v>803.04</v>
      </c>
    </row>
    <row r="150" spans="1:9" x14ac:dyDescent="0.25">
      <c r="A150" s="5"/>
      <c r="B150" s="5"/>
      <c r="C150" s="5"/>
      <c r="D150" s="6"/>
      <c r="E150" s="5"/>
      <c r="F150" s="5"/>
      <c r="G150" s="5" t="s">
        <v>195</v>
      </c>
      <c r="H150" s="8">
        <v>-803.04</v>
      </c>
      <c r="I150" s="8">
        <v>803.04</v>
      </c>
    </row>
    <row r="151" spans="1:9" x14ac:dyDescent="0.25">
      <c r="A151" s="5"/>
      <c r="B151" s="5"/>
      <c r="C151" s="5"/>
      <c r="D151" s="6"/>
      <c r="E151" s="5"/>
      <c r="F151" s="5"/>
      <c r="G151" s="5" t="s">
        <v>196</v>
      </c>
      <c r="H151" s="8">
        <v>-1204.56</v>
      </c>
      <c r="I151" s="8">
        <v>1204.56</v>
      </c>
    </row>
    <row r="152" spans="1:9" x14ac:dyDescent="0.25">
      <c r="A152" s="5"/>
      <c r="B152" s="5"/>
      <c r="C152" s="5"/>
      <c r="D152" s="6"/>
      <c r="E152" s="5"/>
      <c r="F152" s="5"/>
      <c r="G152" s="5" t="s">
        <v>197</v>
      </c>
      <c r="H152" s="8">
        <v>-5621.28</v>
      </c>
      <c r="I152" s="8">
        <v>5621.28</v>
      </c>
    </row>
    <row r="153" spans="1:9" x14ac:dyDescent="0.25">
      <c r="A153" s="5"/>
      <c r="B153" s="5"/>
      <c r="C153" s="5"/>
      <c r="D153" s="6"/>
      <c r="E153" s="5"/>
      <c r="F153" s="5"/>
      <c r="G153" s="5" t="s">
        <v>198</v>
      </c>
      <c r="H153" s="8">
        <v>-4409.12</v>
      </c>
      <c r="I153" s="8">
        <v>4409.12</v>
      </c>
    </row>
    <row r="154" spans="1:9" ht="15.75" thickBot="1" x14ac:dyDescent="0.3">
      <c r="A154" s="5"/>
      <c r="B154" s="5"/>
      <c r="C154" s="5"/>
      <c r="D154" s="6"/>
      <c r="E154" s="5"/>
      <c r="F154" s="5"/>
      <c r="G154" s="5" t="s">
        <v>171</v>
      </c>
      <c r="H154" s="7">
        <v>-401.52</v>
      </c>
      <c r="I154" s="7">
        <v>401.52</v>
      </c>
    </row>
    <row r="155" spans="1:9" x14ac:dyDescent="0.25">
      <c r="A155" s="5" t="s">
        <v>9</v>
      </c>
      <c r="B155" s="5"/>
      <c r="C155" s="5"/>
      <c r="D155" s="6"/>
      <c r="E155" s="5"/>
      <c r="F155" s="5"/>
      <c r="G155" s="5"/>
      <c r="H155" s="8">
        <f>ROUND(SUM(H142:H154),5)</f>
        <v>-40152</v>
      </c>
      <c r="I155" s="8">
        <f>ROUND(SUM(I142:I154),5)</f>
        <v>40152</v>
      </c>
    </row>
    <row r="156" spans="1:9" x14ac:dyDescent="0.25">
      <c r="A156" s="2" t="s">
        <v>8</v>
      </c>
      <c r="B156" s="2"/>
      <c r="C156" s="2"/>
      <c r="D156" s="3"/>
      <c r="E156" s="2"/>
      <c r="F156" s="2"/>
      <c r="G156" s="2"/>
      <c r="H156" s="4"/>
      <c r="I156" s="4"/>
    </row>
    <row r="157" spans="1:9" x14ac:dyDescent="0.25">
      <c r="A157" s="1"/>
      <c r="B157" s="2" t="s">
        <v>11</v>
      </c>
      <c r="C157" s="2" t="s">
        <v>21</v>
      </c>
      <c r="D157" s="3">
        <v>46112</v>
      </c>
      <c r="E157" s="2" t="s">
        <v>121</v>
      </c>
      <c r="F157" s="2"/>
      <c r="G157" s="2" t="s">
        <v>166</v>
      </c>
      <c r="H157" s="4"/>
      <c r="I157" s="4">
        <v>-171</v>
      </c>
    </row>
    <row r="158" spans="1:9" x14ac:dyDescent="0.25">
      <c r="A158" s="2" t="s">
        <v>8</v>
      </c>
      <c r="B158" s="2"/>
      <c r="C158" s="2"/>
      <c r="D158" s="3"/>
      <c r="E158" s="2"/>
      <c r="F158" s="2"/>
      <c r="G158" s="2"/>
      <c r="H158" s="4"/>
      <c r="I158" s="4"/>
    </row>
    <row r="159" spans="1:9" ht="15.75" thickBot="1" x14ac:dyDescent="0.3">
      <c r="A159" s="1"/>
      <c r="B159" s="5" t="s">
        <v>12</v>
      </c>
      <c r="C159" s="5"/>
      <c r="D159" s="6">
        <v>46112</v>
      </c>
      <c r="E159" s="5"/>
      <c r="F159" s="5"/>
      <c r="G159" s="5" t="s">
        <v>199</v>
      </c>
      <c r="H159" s="7">
        <v>-171</v>
      </c>
      <c r="I159" s="7">
        <v>171</v>
      </c>
    </row>
    <row r="160" spans="1:9" x14ac:dyDescent="0.25">
      <c r="A160" s="5" t="s">
        <v>9</v>
      </c>
      <c r="B160" s="5"/>
      <c r="C160" s="5"/>
      <c r="D160" s="6"/>
      <c r="E160" s="5"/>
      <c r="F160" s="5"/>
      <c r="G160" s="5"/>
      <c r="H160" s="8">
        <f>ROUND(SUM(H158:H159),5)</f>
        <v>-171</v>
      </c>
      <c r="I160" s="8">
        <f>ROUND(SUM(I158:I159),5)</f>
        <v>171</v>
      </c>
    </row>
    <row r="161" spans="1:9" x14ac:dyDescent="0.25">
      <c r="A161" s="2" t="s">
        <v>8</v>
      </c>
      <c r="B161" s="2"/>
      <c r="C161" s="2"/>
      <c r="D161" s="3"/>
      <c r="E161" s="2"/>
      <c r="F161" s="2"/>
      <c r="G161" s="2"/>
      <c r="H161" s="4"/>
      <c r="I161" s="4"/>
    </row>
    <row r="162" spans="1:9" x14ac:dyDescent="0.25">
      <c r="A162" s="1"/>
      <c r="B162" s="2" t="s">
        <v>10</v>
      </c>
      <c r="C162" s="2" t="s">
        <v>22</v>
      </c>
      <c r="D162" s="3">
        <v>46083</v>
      </c>
      <c r="E162" s="2" t="s">
        <v>122</v>
      </c>
      <c r="F162" s="2"/>
      <c r="G162" s="2" t="s">
        <v>166</v>
      </c>
      <c r="H162" s="4"/>
      <c r="I162" s="4">
        <v>-403.48</v>
      </c>
    </row>
    <row r="163" spans="1:9" x14ac:dyDescent="0.25">
      <c r="A163" s="2" t="s">
        <v>8</v>
      </c>
      <c r="B163" s="2"/>
      <c r="C163" s="2"/>
      <c r="D163" s="3"/>
      <c r="E163" s="2"/>
      <c r="F163" s="2"/>
      <c r="G163" s="2"/>
      <c r="H163" s="4"/>
      <c r="I163" s="4"/>
    </row>
    <row r="164" spans="1:9" ht="15.75" thickBot="1" x14ac:dyDescent="0.3">
      <c r="A164" s="1"/>
      <c r="B164" s="5"/>
      <c r="C164" s="5"/>
      <c r="D164" s="6"/>
      <c r="E164" s="5"/>
      <c r="F164" s="5"/>
      <c r="G164" s="5" t="s">
        <v>199</v>
      </c>
      <c r="H164" s="7">
        <v>-403.48</v>
      </c>
      <c r="I164" s="7">
        <v>403.48</v>
      </c>
    </row>
    <row r="165" spans="1:9" x14ac:dyDescent="0.25">
      <c r="A165" s="5" t="s">
        <v>9</v>
      </c>
      <c r="B165" s="5"/>
      <c r="C165" s="5"/>
      <c r="D165" s="6"/>
      <c r="E165" s="5"/>
      <c r="F165" s="5"/>
      <c r="G165" s="5"/>
      <c r="H165" s="8">
        <f>ROUND(SUM(H163:H164),5)</f>
        <v>-403.48</v>
      </c>
      <c r="I165" s="8">
        <f>ROUND(SUM(I163:I164),5)</f>
        <v>403.48</v>
      </c>
    </row>
    <row r="166" spans="1:9" x14ac:dyDescent="0.25">
      <c r="A166" s="2" t="s">
        <v>8</v>
      </c>
      <c r="B166" s="2"/>
      <c r="C166" s="2"/>
      <c r="D166" s="3"/>
      <c r="E166" s="2"/>
      <c r="F166" s="2"/>
      <c r="G166" s="2"/>
      <c r="H166" s="4"/>
      <c r="I166" s="4"/>
    </row>
    <row r="167" spans="1:9" x14ac:dyDescent="0.25">
      <c r="A167" s="1"/>
      <c r="B167" s="2" t="s">
        <v>10</v>
      </c>
      <c r="C167" s="2" t="s">
        <v>23</v>
      </c>
      <c r="D167" s="3">
        <v>46083</v>
      </c>
      <c r="E167" s="2" t="s">
        <v>123</v>
      </c>
      <c r="F167" s="2"/>
      <c r="G167" s="2" t="s">
        <v>166</v>
      </c>
      <c r="H167" s="4"/>
      <c r="I167" s="4">
        <v>-403.48</v>
      </c>
    </row>
    <row r="168" spans="1:9" x14ac:dyDescent="0.25">
      <c r="A168" s="2" t="s">
        <v>8</v>
      </c>
      <c r="B168" s="2"/>
      <c r="C168" s="2"/>
      <c r="D168" s="3"/>
      <c r="E168" s="2"/>
      <c r="F168" s="2"/>
      <c r="G168" s="2"/>
      <c r="H168" s="4"/>
      <c r="I168" s="4"/>
    </row>
    <row r="169" spans="1:9" ht="15.75" thickBot="1" x14ac:dyDescent="0.3">
      <c r="A169" s="1"/>
      <c r="B169" s="5"/>
      <c r="C169" s="5"/>
      <c r="D169" s="6"/>
      <c r="E169" s="5"/>
      <c r="F169" s="5"/>
      <c r="G169" s="5" t="s">
        <v>199</v>
      </c>
      <c r="H169" s="7">
        <v>-403.48</v>
      </c>
      <c r="I169" s="7">
        <v>403.48</v>
      </c>
    </row>
    <row r="170" spans="1:9" x14ac:dyDescent="0.25">
      <c r="A170" s="5" t="s">
        <v>9</v>
      </c>
      <c r="B170" s="5"/>
      <c r="C170" s="5"/>
      <c r="D170" s="6"/>
      <c r="E170" s="5"/>
      <c r="F170" s="5"/>
      <c r="G170" s="5"/>
      <c r="H170" s="8">
        <f>ROUND(SUM(H168:H169),5)</f>
        <v>-403.48</v>
      </c>
      <c r="I170" s="8">
        <f>ROUND(SUM(I168:I169),5)</f>
        <v>403.48</v>
      </c>
    </row>
    <row r="171" spans="1:9" x14ac:dyDescent="0.25">
      <c r="A171" s="2" t="s">
        <v>8</v>
      </c>
      <c r="B171" s="2"/>
      <c r="C171" s="2"/>
      <c r="D171" s="3"/>
      <c r="E171" s="2"/>
      <c r="F171" s="2"/>
      <c r="G171" s="2"/>
      <c r="H171" s="4"/>
      <c r="I171" s="4"/>
    </row>
    <row r="172" spans="1:9" x14ac:dyDescent="0.25">
      <c r="A172" s="1"/>
      <c r="B172" s="2" t="s">
        <v>10</v>
      </c>
      <c r="C172" s="2" t="s">
        <v>24</v>
      </c>
      <c r="D172" s="3">
        <v>46083</v>
      </c>
      <c r="E172" s="2" t="s">
        <v>124</v>
      </c>
      <c r="F172" s="2"/>
      <c r="G172" s="2" t="s">
        <v>166</v>
      </c>
      <c r="H172" s="4"/>
      <c r="I172" s="4">
        <v>-593.76</v>
      </c>
    </row>
    <row r="173" spans="1:9" x14ac:dyDescent="0.25">
      <c r="A173" s="2" t="s">
        <v>8</v>
      </c>
      <c r="B173" s="2"/>
      <c r="C173" s="2"/>
      <c r="D173" s="3"/>
      <c r="E173" s="2"/>
      <c r="F173" s="2"/>
      <c r="G173" s="2"/>
      <c r="H173" s="4"/>
      <c r="I173" s="4"/>
    </row>
    <row r="174" spans="1:9" ht="15.75" thickBot="1" x14ac:dyDescent="0.3">
      <c r="A174" s="1"/>
      <c r="B174" s="5"/>
      <c r="C174" s="5"/>
      <c r="D174" s="6"/>
      <c r="E174" s="5"/>
      <c r="F174" s="5"/>
      <c r="G174" s="5" t="s">
        <v>199</v>
      </c>
      <c r="H174" s="7">
        <v>-593.76</v>
      </c>
      <c r="I174" s="7">
        <v>593.76</v>
      </c>
    </row>
    <row r="175" spans="1:9" x14ac:dyDescent="0.25">
      <c r="A175" s="5" t="s">
        <v>9</v>
      </c>
      <c r="B175" s="5"/>
      <c r="C175" s="5"/>
      <c r="D175" s="6"/>
      <c r="E175" s="5"/>
      <c r="F175" s="5"/>
      <c r="G175" s="5"/>
      <c r="H175" s="8">
        <f>ROUND(SUM(H173:H174),5)</f>
        <v>-593.76</v>
      </c>
      <c r="I175" s="8">
        <f>ROUND(SUM(I173:I174),5)</f>
        <v>593.76</v>
      </c>
    </row>
    <row r="176" spans="1:9" x14ac:dyDescent="0.25">
      <c r="A176" s="2" t="s">
        <v>8</v>
      </c>
      <c r="B176" s="2"/>
      <c r="C176" s="2"/>
      <c r="D176" s="3"/>
      <c r="E176" s="2"/>
      <c r="F176" s="2"/>
      <c r="G176" s="2"/>
      <c r="H176" s="4"/>
      <c r="I176" s="4"/>
    </row>
    <row r="177" spans="1:9" x14ac:dyDescent="0.25">
      <c r="A177" s="1"/>
      <c r="B177" s="2" t="s">
        <v>11</v>
      </c>
      <c r="C177" s="2" t="s">
        <v>25</v>
      </c>
      <c r="D177" s="3">
        <v>46084</v>
      </c>
      <c r="E177" s="2" t="s">
        <v>125</v>
      </c>
      <c r="F177" s="2"/>
      <c r="G177" s="2" t="s">
        <v>166</v>
      </c>
      <c r="H177" s="4"/>
      <c r="I177" s="4">
        <v>-2561.08</v>
      </c>
    </row>
    <row r="178" spans="1:9" x14ac:dyDescent="0.25">
      <c r="A178" s="2" t="s">
        <v>8</v>
      </c>
      <c r="B178" s="2"/>
      <c r="C178" s="2"/>
      <c r="D178" s="3"/>
      <c r="E178" s="2"/>
      <c r="F178" s="2"/>
      <c r="G178" s="2"/>
      <c r="H178" s="4"/>
      <c r="I178" s="4"/>
    </row>
    <row r="179" spans="1:9" ht="15.75" thickBot="1" x14ac:dyDescent="0.3">
      <c r="A179" s="1"/>
      <c r="B179" s="5" t="s">
        <v>12</v>
      </c>
      <c r="C179" s="5" t="s">
        <v>26</v>
      </c>
      <c r="D179" s="6">
        <v>46079</v>
      </c>
      <c r="E179" s="5"/>
      <c r="F179" s="5"/>
      <c r="G179" s="5" t="s">
        <v>200</v>
      </c>
      <c r="H179" s="7">
        <v>-2561.08</v>
      </c>
      <c r="I179" s="7">
        <v>2561.08</v>
      </c>
    </row>
    <row r="180" spans="1:9" x14ac:dyDescent="0.25">
      <c r="A180" s="5" t="s">
        <v>9</v>
      </c>
      <c r="B180" s="5"/>
      <c r="C180" s="5"/>
      <c r="D180" s="6"/>
      <c r="E180" s="5"/>
      <c r="F180" s="5"/>
      <c r="G180" s="5"/>
      <c r="H180" s="8">
        <f>ROUND(SUM(H178:H179),5)</f>
        <v>-2561.08</v>
      </c>
      <c r="I180" s="8">
        <f>ROUND(SUM(I178:I179),5)</f>
        <v>2561.08</v>
      </c>
    </row>
    <row r="181" spans="1:9" x14ac:dyDescent="0.25">
      <c r="A181" s="2" t="s">
        <v>8</v>
      </c>
      <c r="B181" s="2"/>
      <c r="C181" s="2"/>
      <c r="D181" s="3"/>
      <c r="E181" s="2"/>
      <c r="F181" s="2"/>
      <c r="G181" s="2"/>
      <c r="H181" s="4"/>
      <c r="I181" s="4"/>
    </row>
    <row r="182" spans="1:9" x14ac:dyDescent="0.25">
      <c r="A182" s="1"/>
      <c r="B182" s="2" t="s">
        <v>11</v>
      </c>
      <c r="C182" s="2" t="s">
        <v>27</v>
      </c>
      <c r="D182" s="3">
        <v>46085</v>
      </c>
      <c r="E182" s="2" t="s">
        <v>126</v>
      </c>
      <c r="F182" s="2"/>
      <c r="G182" s="2" t="s">
        <v>166</v>
      </c>
      <c r="H182" s="4"/>
      <c r="I182" s="4">
        <v>-400</v>
      </c>
    </row>
    <row r="183" spans="1:9" x14ac:dyDescent="0.25">
      <c r="A183" s="2" t="s">
        <v>8</v>
      </c>
      <c r="B183" s="2"/>
      <c r="C183" s="2"/>
      <c r="D183" s="3"/>
      <c r="E183" s="2"/>
      <c r="F183" s="2"/>
      <c r="G183" s="2"/>
      <c r="H183" s="4"/>
      <c r="I183" s="4"/>
    </row>
    <row r="184" spans="1:9" ht="15.75" thickBot="1" x14ac:dyDescent="0.3">
      <c r="A184" s="1"/>
      <c r="B184" s="5" t="s">
        <v>12</v>
      </c>
      <c r="C184" s="5" t="s">
        <v>28</v>
      </c>
      <c r="D184" s="6">
        <v>46023</v>
      </c>
      <c r="E184" s="5"/>
      <c r="F184" s="5"/>
      <c r="G184" s="5" t="s">
        <v>201</v>
      </c>
      <c r="H184" s="7">
        <v>-400</v>
      </c>
      <c r="I184" s="7">
        <v>400</v>
      </c>
    </row>
    <row r="185" spans="1:9" x14ac:dyDescent="0.25">
      <c r="A185" s="5" t="s">
        <v>9</v>
      </c>
      <c r="B185" s="5"/>
      <c r="C185" s="5"/>
      <c r="D185" s="6"/>
      <c r="E185" s="5"/>
      <c r="F185" s="5"/>
      <c r="G185" s="5"/>
      <c r="H185" s="8">
        <f>ROUND(SUM(H183:H184),5)</f>
        <v>-400</v>
      </c>
      <c r="I185" s="8">
        <f>ROUND(SUM(I183:I184),5)</f>
        <v>400</v>
      </c>
    </row>
    <row r="186" spans="1:9" x14ac:dyDescent="0.25">
      <c r="A186" s="2" t="s">
        <v>8</v>
      </c>
      <c r="B186" s="2"/>
      <c r="C186" s="2"/>
      <c r="D186" s="3"/>
      <c r="E186" s="2"/>
      <c r="F186" s="2"/>
      <c r="G186" s="2"/>
      <c r="H186" s="4"/>
      <c r="I186" s="4"/>
    </row>
    <row r="187" spans="1:9" x14ac:dyDescent="0.25">
      <c r="A187" s="1"/>
      <c r="B187" s="2" t="s">
        <v>11</v>
      </c>
      <c r="C187" s="2" t="s">
        <v>29</v>
      </c>
      <c r="D187" s="3">
        <v>46085</v>
      </c>
      <c r="E187" s="2" t="s">
        <v>127</v>
      </c>
      <c r="F187" s="2"/>
      <c r="G187" s="2" t="s">
        <v>166</v>
      </c>
      <c r="H187" s="4"/>
      <c r="I187" s="4">
        <v>-352.89</v>
      </c>
    </row>
    <row r="188" spans="1:9" x14ac:dyDescent="0.25">
      <c r="A188" s="2" t="s">
        <v>8</v>
      </c>
      <c r="B188" s="2"/>
      <c r="C188" s="2"/>
      <c r="D188" s="3"/>
      <c r="E188" s="2"/>
      <c r="F188" s="2"/>
      <c r="G188" s="2"/>
      <c r="H188" s="4"/>
      <c r="I188" s="4"/>
    </row>
    <row r="189" spans="1:9" ht="15.75" thickBot="1" x14ac:dyDescent="0.3">
      <c r="A189" s="1"/>
      <c r="B189" s="5" t="s">
        <v>12</v>
      </c>
      <c r="C189" s="5" t="s">
        <v>30</v>
      </c>
      <c r="D189" s="6">
        <v>46082</v>
      </c>
      <c r="E189" s="5"/>
      <c r="F189" s="5"/>
      <c r="G189" s="5" t="s">
        <v>202</v>
      </c>
      <c r="H189" s="7">
        <v>-352.89</v>
      </c>
      <c r="I189" s="7">
        <v>352.89</v>
      </c>
    </row>
    <row r="190" spans="1:9" x14ac:dyDescent="0.25">
      <c r="A190" s="5" t="s">
        <v>9</v>
      </c>
      <c r="B190" s="5"/>
      <c r="C190" s="5"/>
      <c r="D190" s="6"/>
      <c r="E190" s="5"/>
      <c r="F190" s="5"/>
      <c r="G190" s="5"/>
      <c r="H190" s="8">
        <f>ROUND(SUM(H188:H189),5)</f>
        <v>-352.89</v>
      </c>
      <c r="I190" s="8">
        <f>ROUND(SUM(I188:I189),5)</f>
        <v>352.89</v>
      </c>
    </row>
    <row r="191" spans="1:9" x14ac:dyDescent="0.25">
      <c r="A191" s="2" t="s">
        <v>8</v>
      </c>
      <c r="B191" s="2"/>
      <c r="C191" s="2"/>
      <c r="D191" s="3"/>
      <c r="E191" s="2"/>
      <c r="F191" s="2"/>
      <c r="G191" s="2"/>
      <c r="H191" s="4"/>
      <c r="I191" s="4"/>
    </row>
    <row r="192" spans="1:9" x14ac:dyDescent="0.25">
      <c r="A192" s="1"/>
      <c r="B192" s="2" t="s">
        <v>11</v>
      </c>
      <c r="C192" s="2" t="s">
        <v>31</v>
      </c>
      <c r="D192" s="3">
        <v>46085</v>
      </c>
      <c r="E192" s="2" t="s">
        <v>128</v>
      </c>
      <c r="F192" s="2"/>
      <c r="G192" s="2" t="s">
        <v>166</v>
      </c>
      <c r="H192" s="4"/>
      <c r="I192" s="4">
        <v>-4931.92</v>
      </c>
    </row>
    <row r="193" spans="1:9" x14ac:dyDescent="0.25">
      <c r="A193" s="2" t="s">
        <v>8</v>
      </c>
      <c r="B193" s="2"/>
      <c r="C193" s="2"/>
      <c r="D193" s="3"/>
      <c r="E193" s="2"/>
      <c r="F193" s="2"/>
      <c r="G193" s="2"/>
      <c r="H193" s="4"/>
      <c r="I193" s="4"/>
    </row>
    <row r="194" spans="1:9" ht="15.75" thickBot="1" x14ac:dyDescent="0.3">
      <c r="A194" s="1"/>
      <c r="B194" s="5" t="s">
        <v>12</v>
      </c>
      <c r="C194" s="5" t="s">
        <v>32</v>
      </c>
      <c r="D194" s="6">
        <v>46085</v>
      </c>
      <c r="E194" s="5"/>
      <c r="F194" s="5"/>
      <c r="G194" s="5" t="s">
        <v>203</v>
      </c>
      <c r="H194" s="7">
        <v>-4931.92</v>
      </c>
      <c r="I194" s="7">
        <v>4931.92</v>
      </c>
    </row>
    <row r="195" spans="1:9" x14ac:dyDescent="0.25">
      <c r="A195" s="5" t="s">
        <v>9</v>
      </c>
      <c r="B195" s="5"/>
      <c r="C195" s="5"/>
      <c r="D195" s="6"/>
      <c r="E195" s="5"/>
      <c r="F195" s="5"/>
      <c r="G195" s="5"/>
      <c r="H195" s="8">
        <f>ROUND(SUM(H193:H194),5)</f>
        <v>-4931.92</v>
      </c>
      <c r="I195" s="8">
        <f>ROUND(SUM(I193:I194),5)</f>
        <v>4931.92</v>
      </c>
    </row>
    <row r="196" spans="1:9" x14ac:dyDescent="0.25">
      <c r="A196" s="2" t="s">
        <v>8</v>
      </c>
      <c r="B196" s="2"/>
      <c r="C196" s="2"/>
      <c r="D196" s="3"/>
      <c r="E196" s="2"/>
      <c r="F196" s="2"/>
      <c r="G196" s="2"/>
      <c r="H196" s="4"/>
      <c r="I196" s="4"/>
    </row>
    <row r="197" spans="1:9" x14ac:dyDescent="0.25">
      <c r="A197" s="1"/>
      <c r="B197" s="2" t="s">
        <v>11</v>
      </c>
      <c r="C197" s="2" t="s">
        <v>33</v>
      </c>
      <c r="D197" s="3">
        <v>46085</v>
      </c>
      <c r="E197" s="2" t="s">
        <v>129</v>
      </c>
      <c r="F197" s="2"/>
      <c r="G197" s="2" t="s">
        <v>166</v>
      </c>
      <c r="H197" s="4"/>
      <c r="I197" s="4">
        <v>-74.569999999999993</v>
      </c>
    </row>
    <row r="198" spans="1:9" x14ac:dyDescent="0.25">
      <c r="A198" s="2" t="s">
        <v>8</v>
      </c>
      <c r="B198" s="2"/>
      <c r="C198" s="2"/>
      <c r="D198" s="3"/>
      <c r="E198" s="2"/>
      <c r="F198" s="2"/>
      <c r="G198" s="2"/>
      <c r="H198" s="4"/>
      <c r="I198" s="4"/>
    </row>
    <row r="199" spans="1:9" ht="15.75" thickBot="1" x14ac:dyDescent="0.3">
      <c r="A199" s="1"/>
      <c r="B199" s="5" t="s">
        <v>12</v>
      </c>
      <c r="C199" s="5" t="s">
        <v>34</v>
      </c>
      <c r="D199" s="6">
        <v>46084</v>
      </c>
      <c r="E199" s="5"/>
      <c r="F199" s="5"/>
      <c r="G199" s="5" t="s">
        <v>178</v>
      </c>
      <c r="H199" s="7">
        <v>-74.569999999999993</v>
      </c>
      <c r="I199" s="7">
        <v>74.569999999999993</v>
      </c>
    </row>
    <row r="200" spans="1:9" x14ac:dyDescent="0.25">
      <c r="A200" s="5" t="s">
        <v>9</v>
      </c>
      <c r="B200" s="5"/>
      <c r="C200" s="5"/>
      <c r="D200" s="6"/>
      <c r="E200" s="5"/>
      <c r="F200" s="5"/>
      <c r="G200" s="5"/>
      <c r="H200" s="8">
        <f>ROUND(SUM(H198:H199),5)</f>
        <v>-74.569999999999993</v>
      </c>
      <c r="I200" s="8">
        <f>ROUND(SUM(I198:I199),5)</f>
        <v>74.569999999999993</v>
      </c>
    </row>
    <row r="201" spans="1:9" x14ac:dyDescent="0.25">
      <c r="A201" s="2" t="s">
        <v>8</v>
      </c>
      <c r="B201" s="2"/>
      <c r="C201" s="2"/>
      <c r="D201" s="3"/>
      <c r="E201" s="2"/>
      <c r="F201" s="2"/>
      <c r="G201" s="2"/>
      <c r="H201" s="4"/>
      <c r="I201" s="4"/>
    </row>
    <row r="202" spans="1:9" x14ac:dyDescent="0.25">
      <c r="A202" s="1"/>
      <c r="B202" s="2" t="s">
        <v>10</v>
      </c>
      <c r="C202" s="2" t="s">
        <v>35</v>
      </c>
      <c r="D202" s="3">
        <v>46086</v>
      </c>
      <c r="E202" s="2" t="s">
        <v>130</v>
      </c>
      <c r="F202" s="2"/>
      <c r="G202" s="2" t="s">
        <v>166</v>
      </c>
      <c r="H202" s="4"/>
      <c r="I202" s="4">
        <v>-200</v>
      </c>
    </row>
    <row r="203" spans="1:9" x14ac:dyDescent="0.25">
      <c r="A203" s="2" t="s">
        <v>8</v>
      </c>
      <c r="B203" s="2"/>
      <c r="C203" s="2"/>
      <c r="D203" s="3"/>
      <c r="E203" s="2"/>
      <c r="F203" s="2"/>
      <c r="G203" s="2"/>
      <c r="H203" s="4"/>
      <c r="I203" s="4"/>
    </row>
    <row r="204" spans="1:9" ht="15.75" thickBot="1" x14ac:dyDescent="0.3">
      <c r="A204" s="1"/>
      <c r="B204" s="5"/>
      <c r="C204" s="5"/>
      <c r="D204" s="6"/>
      <c r="E204" s="5"/>
      <c r="F204" s="5"/>
      <c r="G204" s="5" t="s">
        <v>204</v>
      </c>
      <c r="H204" s="7">
        <v>-200</v>
      </c>
      <c r="I204" s="7">
        <v>200</v>
      </c>
    </row>
    <row r="205" spans="1:9" x14ac:dyDescent="0.25">
      <c r="A205" s="5" t="s">
        <v>9</v>
      </c>
      <c r="B205" s="5"/>
      <c r="C205" s="5"/>
      <c r="D205" s="6"/>
      <c r="E205" s="5"/>
      <c r="F205" s="5"/>
      <c r="G205" s="5"/>
      <c r="H205" s="8">
        <f>ROUND(SUM(H203:H204),5)</f>
        <v>-200</v>
      </c>
      <c r="I205" s="8">
        <f>ROUND(SUM(I203:I204),5)</f>
        <v>200</v>
      </c>
    </row>
    <row r="206" spans="1:9" x14ac:dyDescent="0.25">
      <c r="A206" s="2" t="s">
        <v>8</v>
      </c>
      <c r="B206" s="2"/>
      <c r="C206" s="2"/>
      <c r="D206" s="3"/>
      <c r="E206" s="2"/>
      <c r="F206" s="2"/>
      <c r="G206" s="2"/>
      <c r="H206" s="4"/>
      <c r="I206" s="4"/>
    </row>
    <row r="207" spans="1:9" x14ac:dyDescent="0.25">
      <c r="A207" s="1"/>
      <c r="B207" s="2" t="s">
        <v>11</v>
      </c>
      <c r="C207" s="2" t="s">
        <v>36</v>
      </c>
      <c r="D207" s="3">
        <v>46086</v>
      </c>
      <c r="E207" s="2" t="s">
        <v>131</v>
      </c>
      <c r="F207" s="2"/>
      <c r="G207" s="2" t="s">
        <v>166</v>
      </c>
      <c r="H207" s="4"/>
      <c r="I207" s="4">
        <v>-866.38</v>
      </c>
    </row>
    <row r="208" spans="1:9" x14ac:dyDescent="0.25">
      <c r="A208" s="2" t="s">
        <v>8</v>
      </c>
      <c r="B208" s="2"/>
      <c r="C208" s="2"/>
      <c r="D208" s="3"/>
      <c r="E208" s="2"/>
      <c r="F208" s="2"/>
      <c r="G208" s="2"/>
      <c r="H208" s="4"/>
      <c r="I208" s="4"/>
    </row>
    <row r="209" spans="1:9" ht="15.75" thickBot="1" x14ac:dyDescent="0.3">
      <c r="A209" s="1"/>
      <c r="B209" s="5" t="s">
        <v>12</v>
      </c>
      <c r="C209" s="5" t="s">
        <v>37</v>
      </c>
      <c r="D209" s="6">
        <v>46041</v>
      </c>
      <c r="E209" s="5"/>
      <c r="F209" s="5"/>
      <c r="G209" s="5" t="s">
        <v>205</v>
      </c>
      <c r="H209" s="7">
        <v>-866.38</v>
      </c>
      <c r="I209" s="7">
        <v>866.38</v>
      </c>
    </row>
    <row r="210" spans="1:9" x14ac:dyDescent="0.25">
      <c r="A210" s="5" t="s">
        <v>9</v>
      </c>
      <c r="B210" s="5"/>
      <c r="C210" s="5"/>
      <c r="D210" s="6"/>
      <c r="E210" s="5"/>
      <c r="F210" s="5"/>
      <c r="G210" s="5"/>
      <c r="H210" s="8">
        <f>ROUND(SUM(H208:H209),5)</f>
        <v>-866.38</v>
      </c>
      <c r="I210" s="8">
        <f>ROUND(SUM(I208:I209),5)</f>
        <v>866.38</v>
      </c>
    </row>
    <row r="211" spans="1:9" x14ac:dyDescent="0.25">
      <c r="A211" s="2" t="s">
        <v>8</v>
      </c>
      <c r="B211" s="2"/>
      <c r="C211" s="2"/>
      <c r="D211" s="3"/>
      <c r="E211" s="2"/>
      <c r="F211" s="2"/>
      <c r="G211" s="2"/>
      <c r="H211" s="4"/>
      <c r="I211" s="4"/>
    </row>
    <row r="212" spans="1:9" x14ac:dyDescent="0.25">
      <c r="A212" s="1"/>
      <c r="B212" s="2" t="s">
        <v>11</v>
      </c>
      <c r="C212" s="2" t="s">
        <v>38</v>
      </c>
      <c r="D212" s="3">
        <v>46086</v>
      </c>
      <c r="E212" s="2" t="s">
        <v>131</v>
      </c>
      <c r="F212" s="2"/>
      <c r="G212" s="2" t="s">
        <v>166</v>
      </c>
      <c r="H212" s="4"/>
      <c r="I212" s="4">
        <v>-1042.33</v>
      </c>
    </row>
    <row r="213" spans="1:9" x14ac:dyDescent="0.25">
      <c r="A213" s="2" t="s">
        <v>8</v>
      </c>
      <c r="B213" s="2"/>
      <c r="C213" s="2"/>
      <c r="D213" s="3"/>
      <c r="E213" s="2"/>
      <c r="F213" s="2"/>
      <c r="G213" s="2"/>
      <c r="H213" s="4"/>
      <c r="I213" s="4"/>
    </row>
    <row r="214" spans="1:9" ht="15.75" thickBot="1" x14ac:dyDescent="0.3">
      <c r="A214" s="1"/>
      <c r="B214" s="5" t="s">
        <v>12</v>
      </c>
      <c r="C214" s="5" t="s">
        <v>39</v>
      </c>
      <c r="D214" s="6">
        <v>46375</v>
      </c>
      <c r="E214" s="5"/>
      <c r="F214" s="5"/>
      <c r="G214" s="5" t="s">
        <v>205</v>
      </c>
      <c r="H214" s="7">
        <v>-1042.33</v>
      </c>
      <c r="I214" s="7">
        <v>1042.33</v>
      </c>
    </row>
    <row r="215" spans="1:9" x14ac:dyDescent="0.25">
      <c r="A215" s="5" t="s">
        <v>9</v>
      </c>
      <c r="B215" s="5"/>
      <c r="C215" s="5"/>
      <c r="D215" s="6"/>
      <c r="E215" s="5"/>
      <c r="F215" s="5"/>
      <c r="G215" s="5"/>
      <c r="H215" s="8">
        <f>ROUND(SUM(H213:H214),5)</f>
        <v>-1042.33</v>
      </c>
      <c r="I215" s="8">
        <f>ROUND(SUM(I213:I214),5)</f>
        <v>1042.33</v>
      </c>
    </row>
    <row r="216" spans="1:9" x14ac:dyDescent="0.25">
      <c r="A216" s="2" t="s">
        <v>8</v>
      </c>
      <c r="B216" s="2"/>
      <c r="C216" s="2"/>
      <c r="D216" s="3"/>
      <c r="E216" s="2"/>
      <c r="F216" s="2"/>
      <c r="G216" s="2"/>
      <c r="H216" s="4"/>
      <c r="I216" s="4"/>
    </row>
    <row r="217" spans="1:9" x14ac:dyDescent="0.25">
      <c r="A217" s="1"/>
      <c r="B217" s="2" t="s">
        <v>11</v>
      </c>
      <c r="C217" s="2" t="s">
        <v>40</v>
      </c>
      <c r="D217" s="3">
        <v>46086</v>
      </c>
      <c r="E217" s="2" t="s">
        <v>132</v>
      </c>
      <c r="F217" s="2"/>
      <c r="G217" s="2" t="s">
        <v>166</v>
      </c>
      <c r="H217" s="4"/>
      <c r="I217" s="4">
        <v>-1135.98</v>
      </c>
    </row>
    <row r="218" spans="1:9" x14ac:dyDescent="0.25">
      <c r="A218" s="2" t="s">
        <v>8</v>
      </c>
      <c r="B218" s="2"/>
      <c r="C218" s="2"/>
      <c r="D218" s="3"/>
      <c r="E218" s="2"/>
      <c r="F218" s="2"/>
      <c r="G218" s="2"/>
      <c r="H218" s="4"/>
      <c r="I218" s="4"/>
    </row>
    <row r="219" spans="1:9" x14ac:dyDescent="0.25">
      <c r="A219" s="5"/>
      <c r="B219" s="5" t="s">
        <v>12</v>
      </c>
      <c r="C219" s="5" t="s">
        <v>41</v>
      </c>
      <c r="D219" s="6">
        <v>46054</v>
      </c>
      <c r="E219" s="5"/>
      <c r="F219" s="5"/>
      <c r="G219" s="5" t="s">
        <v>168</v>
      </c>
      <c r="H219" s="8">
        <v>-533.69000000000005</v>
      </c>
      <c r="I219" s="8">
        <v>533.69000000000005</v>
      </c>
    </row>
    <row r="220" spans="1:9" ht="15.75" thickBot="1" x14ac:dyDescent="0.3">
      <c r="A220" s="5"/>
      <c r="B220" s="5" t="s">
        <v>12</v>
      </c>
      <c r="C220" s="5" t="s">
        <v>41</v>
      </c>
      <c r="D220" s="6">
        <v>46082</v>
      </c>
      <c r="E220" s="5"/>
      <c r="F220" s="5"/>
      <c r="G220" s="5" t="s">
        <v>168</v>
      </c>
      <c r="H220" s="7">
        <v>-602.29</v>
      </c>
      <c r="I220" s="7">
        <v>602.29</v>
      </c>
    </row>
    <row r="221" spans="1:9" x14ac:dyDescent="0.25">
      <c r="A221" s="5" t="s">
        <v>9</v>
      </c>
      <c r="B221" s="5"/>
      <c r="C221" s="5"/>
      <c r="D221" s="6"/>
      <c r="E221" s="5"/>
      <c r="F221" s="5"/>
      <c r="G221" s="5"/>
      <c r="H221" s="8">
        <f>ROUND(SUM(H218:H220),5)</f>
        <v>-1135.98</v>
      </c>
      <c r="I221" s="8">
        <f>ROUND(SUM(I218:I220),5)</f>
        <v>1135.98</v>
      </c>
    </row>
    <row r="222" spans="1:9" x14ac:dyDescent="0.25">
      <c r="A222" s="2" t="s">
        <v>8</v>
      </c>
      <c r="B222" s="2"/>
      <c r="C222" s="2"/>
      <c r="D222" s="3"/>
      <c r="E222" s="2"/>
      <c r="F222" s="2"/>
      <c r="G222" s="2"/>
      <c r="H222" s="4"/>
      <c r="I222" s="4"/>
    </row>
    <row r="223" spans="1:9" x14ac:dyDescent="0.25">
      <c r="A223" s="1"/>
      <c r="B223" s="2" t="s">
        <v>11</v>
      </c>
      <c r="C223" s="2" t="s">
        <v>42</v>
      </c>
      <c r="D223" s="3">
        <v>46086</v>
      </c>
      <c r="E223" s="2" t="s">
        <v>133</v>
      </c>
      <c r="F223" s="2"/>
      <c r="G223" s="2" t="s">
        <v>166</v>
      </c>
      <c r="H223" s="4"/>
      <c r="I223" s="4">
        <v>-102</v>
      </c>
    </row>
    <row r="224" spans="1:9" x14ac:dyDescent="0.25">
      <c r="A224" s="2" t="s">
        <v>8</v>
      </c>
      <c r="B224" s="2"/>
      <c r="C224" s="2"/>
      <c r="D224" s="3"/>
      <c r="E224" s="2"/>
      <c r="F224" s="2"/>
      <c r="G224" s="2"/>
      <c r="H224" s="4"/>
      <c r="I224" s="4"/>
    </row>
    <row r="225" spans="1:9" x14ac:dyDescent="0.25">
      <c r="A225" s="5"/>
      <c r="B225" s="5" t="s">
        <v>12</v>
      </c>
      <c r="C225" s="5" t="s">
        <v>43</v>
      </c>
      <c r="D225" s="6">
        <v>46022</v>
      </c>
      <c r="E225" s="5"/>
      <c r="F225" s="5"/>
      <c r="G225" s="5" t="s">
        <v>206</v>
      </c>
      <c r="H225" s="8">
        <v>-51</v>
      </c>
      <c r="I225" s="8">
        <v>51</v>
      </c>
    </row>
    <row r="226" spans="1:9" ht="15.75" thickBot="1" x14ac:dyDescent="0.3">
      <c r="A226" s="5"/>
      <c r="B226" s="5" t="s">
        <v>12</v>
      </c>
      <c r="C226" s="5" t="s">
        <v>44</v>
      </c>
      <c r="D226" s="6">
        <v>46083</v>
      </c>
      <c r="E226" s="5"/>
      <c r="F226" s="5"/>
      <c r="G226" s="5" t="s">
        <v>206</v>
      </c>
      <c r="H226" s="7">
        <v>-51</v>
      </c>
      <c r="I226" s="7">
        <v>51</v>
      </c>
    </row>
    <row r="227" spans="1:9" x14ac:dyDescent="0.25">
      <c r="A227" s="5" t="s">
        <v>9</v>
      </c>
      <c r="B227" s="5"/>
      <c r="C227" s="5"/>
      <c r="D227" s="6"/>
      <c r="E227" s="5"/>
      <c r="F227" s="5"/>
      <c r="G227" s="5"/>
      <c r="H227" s="8">
        <f>ROUND(SUM(H224:H226),5)</f>
        <v>-102</v>
      </c>
      <c r="I227" s="8">
        <f>ROUND(SUM(I224:I226),5)</f>
        <v>102</v>
      </c>
    </row>
    <row r="228" spans="1:9" x14ac:dyDescent="0.25">
      <c r="A228" s="2" t="s">
        <v>8</v>
      </c>
      <c r="B228" s="2"/>
      <c r="C228" s="2"/>
      <c r="D228" s="3"/>
      <c r="E228" s="2"/>
      <c r="F228" s="2"/>
      <c r="G228" s="2"/>
      <c r="H228" s="4"/>
      <c r="I228" s="4"/>
    </row>
    <row r="229" spans="1:9" x14ac:dyDescent="0.25">
      <c r="A229" s="1"/>
      <c r="B229" s="2" t="s">
        <v>10</v>
      </c>
      <c r="C229" s="2" t="s">
        <v>45</v>
      </c>
      <c r="D229" s="3">
        <v>46086</v>
      </c>
      <c r="E229" s="2" t="s">
        <v>134</v>
      </c>
      <c r="F229" s="2"/>
      <c r="G229" s="2" t="s">
        <v>166</v>
      </c>
      <c r="H229" s="4"/>
      <c r="I229" s="4">
        <v>-400</v>
      </c>
    </row>
    <row r="230" spans="1:9" x14ac:dyDescent="0.25">
      <c r="A230" s="2" t="s">
        <v>8</v>
      </c>
      <c r="B230" s="2"/>
      <c r="C230" s="2"/>
      <c r="D230" s="3"/>
      <c r="E230" s="2"/>
      <c r="F230" s="2"/>
      <c r="G230" s="2"/>
      <c r="H230" s="4"/>
      <c r="I230" s="4"/>
    </row>
    <row r="231" spans="1:9" ht="15.75" thickBot="1" x14ac:dyDescent="0.3">
      <c r="A231" s="1"/>
      <c r="B231" s="5"/>
      <c r="C231" s="5"/>
      <c r="D231" s="6"/>
      <c r="E231" s="5"/>
      <c r="F231" s="5"/>
      <c r="G231" s="5" t="s">
        <v>204</v>
      </c>
      <c r="H231" s="7">
        <v>-400</v>
      </c>
      <c r="I231" s="7">
        <v>400</v>
      </c>
    </row>
    <row r="232" spans="1:9" x14ac:dyDescent="0.25">
      <c r="A232" s="5" t="s">
        <v>9</v>
      </c>
      <c r="B232" s="5"/>
      <c r="C232" s="5"/>
      <c r="D232" s="6"/>
      <c r="E232" s="5"/>
      <c r="F232" s="5"/>
      <c r="G232" s="5"/>
      <c r="H232" s="8">
        <f>ROUND(SUM(H230:H231),5)</f>
        <v>-400</v>
      </c>
      <c r="I232" s="8">
        <f>ROUND(SUM(I230:I231),5)</f>
        <v>400</v>
      </c>
    </row>
    <row r="233" spans="1:9" x14ac:dyDescent="0.25">
      <c r="A233" s="2" t="s">
        <v>8</v>
      </c>
      <c r="B233" s="2"/>
      <c r="C233" s="2"/>
      <c r="D233" s="3"/>
      <c r="E233" s="2"/>
      <c r="F233" s="2"/>
      <c r="G233" s="2"/>
      <c r="H233" s="4"/>
      <c r="I233" s="4"/>
    </row>
    <row r="234" spans="1:9" x14ac:dyDescent="0.25">
      <c r="A234" s="1"/>
      <c r="B234" s="2" t="s">
        <v>10</v>
      </c>
      <c r="C234" s="2" t="s">
        <v>46</v>
      </c>
      <c r="D234" s="3">
        <v>46086</v>
      </c>
      <c r="E234" s="2" t="s">
        <v>135</v>
      </c>
      <c r="F234" s="2"/>
      <c r="G234" s="2" t="s">
        <v>166</v>
      </c>
      <c r="H234" s="4"/>
      <c r="I234" s="4">
        <v>-1400</v>
      </c>
    </row>
    <row r="235" spans="1:9" x14ac:dyDescent="0.25">
      <c r="A235" s="2" t="s">
        <v>8</v>
      </c>
      <c r="B235" s="2"/>
      <c r="C235" s="2"/>
      <c r="D235" s="3"/>
      <c r="E235" s="2"/>
      <c r="F235" s="2"/>
      <c r="G235" s="2"/>
      <c r="H235" s="4"/>
      <c r="I235" s="4"/>
    </row>
    <row r="236" spans="1:9" ht="15.75" thickBot="1" x14ac:dyDescent="0.3">
      <c r="A236" s="1"/>
      <c r="B236" s="5"/>
      <c r="C236" s="5"/>
      <c r="D236" s="6"/>
      <c r="E236" s="5"/>
      <c r="F236" s="5"/>
      <c r="G236" s="5" t="s">
        <v>204</v>
      </c>
      <c r="H236" s="7">
        <v>-1400</v>
      </c>
      <c r="I236" s="7">
        <v>1400</v>
      </c>
    </row>
    <row r="237" spans="1:9" x14ac:dyDescent="0.25">
      <c r="A237" s="5" t="s">
        <v>9</v>
      </c>
      <c r="B237" s="5"/>
      <c r="C237" s="5"/>
      <c r="D237" s="6"/>
      <c r="E237" s="5"/>
      <c r="F237" s="5"/>
      <c r="G237" s="5"/>
      <c r="H237" s="8">
        <f>ROUND(SUM(H235:H236),5)</f>
        <v>-1400</v>
      </c>
      <c r="I237" s="8">
        <f>ROUND(SUM(I235:I236),5)</f>
        <v>1400</v>
      </c>
    </row>
    <row r="238" spans="1:9" x14ac:dyDescent="0.25">
      <c r="A238" s="2" t="s">
        <v>8</v>
      </c>
      <c r="B238" s="2"/>
      <c r="C238" s="2"/>
      <c r="D238" s="3"/>
      <c r="E238" s="2"/>
      <c r="F238" s="2"/>
      <c r="G238" s="2"/>
      <c r="H238" s="4"/>
      <c r="I238" s="4"/>
    </row>
    <row r="239" spans="1:9" x14ac:dyDescent="0.25">
      <c r="A239" s="1"/>
      <c r="B239" s="2" t="s">
        <v>11</v>
      </c>
      <c r="C239" s="2" t="s">
        <v>47</v>
      </c>
      <c r="D239" s="3">
        <v>46086</v>
      </c>
      <c r="E239" s="2" t="s">
        <v>136</v>
      </c>
      <c r="F239" s="2"/>
      <c r="G239" s="2" t="s">
        <v>166</v>
      </c>
      <c r="H239" s="4"/>
      <c r="I239" s="4">
        <v>-64.84</v>
      </c>
    </row>
    <row r="240" spans="1:9" x14ac:dyDescent="0.25">
      <c r="A240" s="2" t="s">
        <v>8</v>
      </c>
      <c r="B240" s="2"/>
      <c r="C240" s="2"/>
      <c r="D240" s="3"/>
      <c r="E240" s="2"/>
      <c r="F240" s="2"/>
      <c r="G240" s="2"/>
      <c r="H240" s="4"/>
      <c r="I240" s="4"/>
    </row>
    <row r="241" spans="1:9" ht="15.75" thickBot="1" x14ac:dyDescent="0.3">
      <c r="A241" s="1"/>
      <c r="B241" s="5" t="s">
        <v>12</v>
      </c>
      <c r="C241" s="5" t="s">
        <v>48</v>
      </c>
      <c r="D241" s="6">
        <v>46009</v>
      </c>
      <c r="E241" s="5"/>
      <c r="F241" s="5"/>
      <c r="G241" s="5" t="s">
        <v>186</v>
      </c>
      <c r="H241" s="7">
        <v>-64.84</v>
      </c>
      <c r="I241" s="7">
        <v>64.84</v>
      </c>
    </row>
    <row r="242" spans="1:9" x14ac:dyDescent="0.25">
      <c r="A242" s="5" t="s">
        <v>9</v>
      </c>
      <c r="B242" s="5"/>
      <c r="C242" s="5"/>
      <c r="D242" s="6"/>
      <c r="E242" s="5"/>
      <c r="F242" s="5"/>
      <c r="G242" s="5"/>
      <c r="H242" s="8">
        <f>ROUND(SUM(H240:H241),5)</f>
        <v>-64.84</v>
      </c>
      <c r="I242" s="8">
        <f>ROUND(SUM(I240:I241),5)</f>
        <v>64.84</v>
      </c>
    </row>
    <row r="243" spans="1:9" x14ac:dyDescent="0.25">
      <c r="A243" s="2" t="s">
        <v>8</v>
      </c>
      <c r="B243" s="2"/>
      <c r="C243" s="2"/>
      <c r="D243" s="3"/>
      <c r="E243" s="2"/>
      <c r="F243" s="2"/>
      <c r="G243" s="2"/>
      <c r="H243" s="4"/>
      <c r="I243" s="4"/>
    </row>
    <row r="244" spans="1:9" x14ac:dyDescent="0.25">
      <c r="A244" s="1"/>
      <c r="B244" s="2" t="s">
        <v>11</v>
      </c>
      <c r="C244" s="2" t="s">
        <v>49</v>
      </c>
      <c r="D244" s="3">
        <v>46086</v>
      </c>
      <c r="E244" s="2" t="s">
        <v>129</v>
      </c>
      <c r="F244" s="2"/>
      <c r="G244" s="2" t="s">
        <v>166</v>
      </c>
      <c r="H244" s="4"/>
      <c r="I244" s="4">
        <v>-500.08</v>
      </c>
    </row>
    <row r="245" spans="1:9" x14ac:dyDescent="0.25">
      <c r="A245" s="2" t="s">
        <v>8</v>
      </c>
      <c r="B245" s="2"/>
      <c r="C245" s="2"/>
      <c r="D245" s="3"/>
      <c r="E245" s="2"/>
      <c r="F245" s="2"/>
      <c r="G245" s="2"/>
      <c r="H245" s="4"/>
      <c r="I245" s="4"/>
    </row>
    <row r="246" spans="1:9" ht="15.75" thickBot="1" x14ac:dyDescent="0.3">
      <c r="A246" s="1"/>
      <c r="B246" s="5" t="s">
        <v>12</v>
      </c>
      <c r="C246" s="5" t="s">
        <v>50</v>
      </c>
      <c r="D246" s="6">
        <v>46058</v>
      </c>
      <c r="E246" s="5"/>
      <c r="F246" s="5"/>
      <c r="G246" s="5" t="s">
        <v>178</v>
      </c>
      <c r="H246" s="7">
        <v>-500.08</v>
      </c>
      <c r="I246" s="7">
        <v>500.08</v>
      </c>
    </row>
    <row r="247" spans="1:9" x14ac:dyDescent="0.25">
      <c r="A247" s="5" t="s">
        <v>9</v>
      </c>
      <c r="B247" s="5"/>
      <c r="C247" s="5"/>
      <c r="D247" s="6"/>
      <c r="E247" s="5"/>
      <c r="F247" s="5"/>
      <c r="G247" s="5"/>
      <c r="H247" s="8">
        <f>ROUND(SUM(H245:H246),5)</f>
        <v>-500.08</v>
      </c>
      <c r="I247" s="8">
        <f>ROUND(SUM(I245:I246),5)</f>
        <v>500.08</v>
      </c>
    </row>
    <row r="248" spans="1:9" x14ac:dyDescent="0.25">
      <c r="A248" s="2" t="s">
        <v>8</v>
      </c>
      <c r="B248" s="2"/>
      <c r="C248" s="2"/>
      <c r="D248" s="3"/>
      <c r="E248" s="2"/>
      <c r="F248" s="2"/>
      <c r="G248" s="2"/>
      <c r="H248" s="4"/>
      <c r="I248" s="4"/>
    </row>
    <row r="249" spans="1:9" x14ac:dyDescent="0.25">
      <c r="A249" s="1"/>
      <c r="B249" s="2" t="s">
        <v>10</v>
      </c>
      <c r="C249" s="2" t="s">
        <v>51</v>
      </c>
      <c r="D249" s="3">
        <v>46087</v>
      </c>
      <c r="E249" s="2" t="s">
        <v>137</v>
      </c>
      <c r="F249" s="2"/>
      <c r="G249" s="2" t="s">
        <v>166</v>
      </c>
      <c r="H249" s="4"/>
      <c r="I249" s="4">
        <v>-300</v>
      </c>
    </row>
    <row r="250" spans="1:9" x14ac:dyDescent="0.25">
      <c r="A250" s="2" t="s">
        <v>8</v>
      </c>
      <c r="B250" s="2"/>
      <c r="C250" s="2"/>
      <c r="D250" s="3"/>
      <c r="E250" s="2"/>
      <c r="F250" s="2"/>
      <c r="G250" s="2"/>
      <c r="H250" s="4"/>
      <c r="I250" s="4"/>
    </row>
    <row r="251" spans="1:9" x14ac:dyDescent="0.25">
      <c r="A251" s="5"/>
      <c r="B251" s="5"/>
      <c r="C251" s="5"/>
      <c r="D251" s="6"/>
      <c r="E251" s="5"/>
      <c r="F251" s="5"/>
      <c r="G251" s="5" t="s">
        <v>207</v>
      </c>
      <c r="H251" s="8">
        <v>-150</v>
      </c>
      <c r="I251" s="8">
        <v>150</v>
      </c>
    </row>
    <row r="252" spans="1:9" ht="15.75" thickBot="1" x14ac:dyDescent="0.3">
      <c r="A252" s="5"/>
      <c r="B252" s="5"/>
      <c r="C252" s="5"/>
      <c r="D252" s="6"/>
      <c r="E252" s="5"/>
      <c r="F252" s="5"/>
      <c r="G252" s="5" t="s">
        <v>207</v>
      </c>
      <c r="H252" s="7">
        <v>-150</v>
      </c>
      <c r="I252" s="7">
        <v>150</v>
      </c>
    </row>
    <row r="253" spans="1:9" x14ac:dyDescent="0.25">
      <c r="A253" s="5" t="s">
        <v>9</v>
      </c>
      <c r="B253" s="5"/>
      <c r="C253" s="5"/>
      <c r="D253" s="6"/>
      <c r="E253" s="5"/>
      <c r="F253" s="5"/>
      <c r="G253" s="5"/>
      <c r="H253" s="8">
        <f>ROUND(SUM(H250:H252),5)</f>
        <v>-300</v>
      </c>
      <c r="I253" s="8">
        <f>ROUND(SUM(I250:I252),5)</f>
        <v>300</v>
      </c>
    </row>
    <row r="254" spans="1:9" x14ac:dyDescent="0.25">
      <c r="A254" s="2" t="s">
        <v>8</v>
      </c>
      <c r="B254" s="2"/>
      <c r="C254" s="2"/>
      <c r="D254" s="3"/>
      <c r="E254" s="2"/>
      <c r="F254" s="2"/>
      <c r="G254" s="2"/>
      <c r="H254" s="4"/>
      <c r="I254" s="4"/>
    </row>
    <row r="255" spans="1:9" x14ac:dyDescent="0.25">
      <c r="A255" s="1"/>
      <c r="B255" s="2" t="s">
        <v>11</v>
      </c>
      <c r="C255" s="2" t="s">
        <v>52</v>
      </c>
      <c r="D255" s="3">
        <v>46087</v>
      </c>
      <c r="E255" s="2" t="s">
        <v>138</v>
      </c>
      <c r="F255" s="2"/>
      <c r="G255" s="2" t="s">
        <v>166</v>
      </c>
      <c r="H255" s="4"/>
      <c r="I255" s="4">
        <v>-375</v>
      </c>
    </row>
    <row r="256" spans="1:9" x14ac:dyDescent="0.25">
      <c r="A256" s="2" t="s">
        <v>8</v>
      </c>
      <c r="B256" s="2"/>
      <c r="C256" s="2"/>
      <c r="D256" s="3"/>
      <c r="E256" s="2"/>
      <c r="F256" s="2"/>
      <c r="G256" s="2"/>
      <c r="H256" s="4"/>
      <c r="I256" s="4"/>
    </row>
    <row r="257" spans="1:9" ht="15.75" thickBot="1" x14ac:dyDescent="0.3">
      <c r="A257" s="1"/>
      <c r="B257" s="5" t="s">
        <v>12</v>
      </c>
      <c r="C257" s="5" t="s">
        <v>53</v>
      </c>
      <c r="D257" s="6">
        <v>46057</v>
      </c>
      <c r="E257" s="5"/>
      <c r="F257" s="5"/>
      <c r="G257" s="5" t="s">
        <v>208</v>
      </c>
      <c r="H257" s="7">
        <v>-375</v>
      </c>
      <c r="I257" s="7">
        <v>375</v>
      </c>
    </row>
    <row r="258" spans="1:9" x14ac:dyDescent="0.25">
      <c r="A258" s="5" t="s">
        <v>9</v>
      </c>
      <c r="B258" s="5"/>
      <c r="C258" s="5"/>
      <c r="D258" s="6"/>
      <c r="E258" s="5"/>
      <c r="F258" s="5"/>
      <c r="G258" s="5"/>
      <c r="H258" s="8">
        <f>ROUND(SUM(H256:H257),5)</f>
        <v>-375</v>
      </c>
      <c r="I258" s="8">
        <f>ROUND(SUM(I256:I257),5)</f>
        <v>375</v>
      </c>
    </row>
    <row r="259" spans="1:9" x14ac:dyDescent="0.25">
      <c r="A259" s="2" t="s">
        <v>8</v>
      </c>
      <c r="B259" s="2"/>
      <c r="C259" s="2"/>
      <c r="D259" s="3"/>
      <c r="E259" s="2"/>
      <c r="F259" s="2"/>
      <c r="G259" s="2"/>
      <c r="H259" s="4"/>
      <c r="I259" s="4"/>
    </row>
    <row r="260" spans="1:9" x14ac:dyDescent="0.25">
      <c r="A260" s="1"/>
      <c r="B260" s="2" t="s">
        <v>11</v>
      </c>
      <c r="C260" s="2" t="s">
        <v>54</v>
      </c>
      <c r="D260" s="3">
        <v>46087</v>
      </c>
      <c r="E260" s="2" t="s">
        <v>139</v>
      </c>
      <c r="F260" s="2"/>
      <c r="G260" s="2" t="s">
        <v>166</v>
      </c>
      <c r="H260" s="4"/>
      <c r="I260" s="4">
        <v>-122.83</v>
      </c>
    </row>
    <row r="261" spans="1:9" x14ac:dyDescent="0.25">
      <c r="A261" s="2" t="s">
        <v>8</v>
      </c>
      <c r="B261" s="2"/>
      <c r="C261" s="2"/>
      <c r="D261" s="3"/>
      <c r="E261" s="2"/>
      <c r="F261" s="2"/>
      <c r="G261" s="2"/>
      <c r="H261" s="4"/>
      <c r="I261" s="4"/>
    </row>
    <row r="262" spans="1:9" ht="15.75" thickBot="1" x14ac:dyDescent="0.3">
      <c r="A262" s="1"/>
      <c r="B262" s="5" t="s">
        <v>12</v>
      </c>
      <c r="C262" s="5" t="s">
        <v>55</v>
      </c>
      <c r="D262" s="6">
        <v>46081</v>
      </c>
      <c r="E262" s="5"/>
      <c r="F262" s="5"/>
      <c r="G262" s="5" t="s">
        <v>209</v>
      </c>
      <c r="H262" s="7">
        <v>-122.83</v>
      </c>
      <c r="I262" s="7">
        <v>122.83</v>
      </c>
    </row>
    <row r="263" spans="1:9" x14ac:dyDescent="0.25">
      <c r="A263" s="5" t="s">
        <v>9</v>
      </c>
      <c r="B263" s="5"/>
      <c r="C263" s="5"/>
      <c r="D263" s="6"/>
      <c r="E263" s="5"/>
      <c r="F263" s="5"/>
      <c r="G263" s="5"/>
      <c r="H263" s="8">
        <f>ROUND(SUM(H261:H262),5)</f>
        <v>-122.83</v>
      </c>
      <c r="I263" s="8">
        <f>ROUND(SUM(I261:I262),5)</f>
        <v>122.83</v>
      </c>
    </row>
    <row r="264" spans="1:9" x14ac:dyDescent="0.25">
      <c r="A264" s="2" t="s">
        <v>8</v>
      </c>
      <c r="B264" s="2"/>
      <c r="C264" s="2"/>
      <c r="D264" s="3"/>
      <c r="E264" s="2"/>
      <c r="F264" s="2"/>
      <c r="G264" s="2"/>
      <c r="H264" s="4"/>
      <c r="I264" s="4"/>
    </row>
    <row r="265" spans="1:9" x14ac:dyDescent="0.25">
      <c r="A265" s="1"/>
      <c r="B265" s="2" t="s">
        <v>11</v>
      </c>
      <c r="C265" s="2" t="s">
        <v>56</v>
      </c>
      <c r="D265" s="3">
        <v>46091</v>
      </c>
      <c r="E265" s="2" t="s">
        <v>140</v>
      </c>
      <c r="F265" s="2"/>
      <c r="G265" s="2" t="s">
        <v>166</v>
      </c>
      <c r="H265" s="4"/>
      <c r="I265" s="4">
        <v>-4440.45</v>
      </c>
    </row>
    <row r="266" spans="1:9" x14ac:dyDescent="0.25">
      <c r="A266" s="2" t="s">
        <v>8</v>
      </c>
      <c r="B266" s="2"/>
      <c r="C266" s="2"/>
      <c r="D266" s="3"/>
      <c r="E266" s="2"/>
      <c r="F266" s="2"/>
      <c r="G266" s="2"/>
      <c r="H266" s="4"/>
      <c r="I266" s="4"/>
    </row>
    <row r="267" spans="1:9" x14ac:dyDescent="0.25">
      <c r="A267" s="5"/>
      <c r="B267" s="5" t="s">
        <v>12</v>
      </c>
      <c r="C267" s="5" t="s">
        <v>57</v>
      </c>
      <c r="D267" s="6">
        <v>45940</v>
      </c>
      <c r="E267" s="5"/>
      <c r="F267" s="5"/>
      <c r="G267" s="5" t="s">
        <v>189</v>
      </c>
      <c r="H267" s="8">
        <v>-2454.29</v>
      </c>
      <c r="I267" s="8">
        <v>2454.29</v>
      </c>
    </row>
    <row r="268" spans="1:9" x14ac:dyDescent="0.25">
      <c r="A268" s="5"/>
      <c r="B268" s="5" t="s">
        <v>12</v>
      </c>
      <c r="C268" s="5" t="s">
        <v>58</v>
      </c>
      <c r="D268" s="6">
        <v>45973</v>
      </c>
      <c r="E268" s="5"/>
      <c r="F268" s="5"/>
      <c r="G268" s="5" t="s">
        <v>189</v>
      </c>
      <c r="H268" s="8">
        <v>-567.99</v>
      </c>
      <c r="I268" s="8">
        <v>567.99</v>
      </c>
    </row>
    <row r="269" spans="1:9" x14ac:dyDescent="0.25">
      <c r="A269" s="5"/>
      <c r="B269" s="5" t="s">
        <v>12</v>
      </c>
      <c r="C269" s="5" t="s">
        <v>59</v>
      </c>
      <c r="D269" s="6">
        <v>46006</v>
      </c>
      <c r="E269" s="5"/>
      <c r="F269" s="5"/>
      <c r="G269" s="5" t="s">
        <v>189</v>
      </c>
      <c r="H269" s="8">
        <v>-575.65</v>
      </c>
      <c r="I269" s="8">
        <v>575.65</v>
      </c>
    </row>
    <row r="270" spans="1:9" ht="15.75" thickBot="1" x14ac:dyDescent="0.3">
      <c r="A270" s="5"/>
      <c r="B270" s="5" t="s">
        <v>12</v>
      </c>
      <c r="C270" s="5" t="s">
        <v>60</v>
      </c>
      <c r="D270" s="6">
        <v>46080</v>
      </c>
      <c r="E270" s="5"/>
      <c r="F270" s="5"/>
      <c r="G270" s="5" t="s">
        <v>189</v>
      </c>
      <c r="H270" s="7">
        <v>-842.52</v>
      </c>
      <c r="I270" s="7">
        <v>842.52</v>
      </c>
    </row>
    <row r="271" spans="1:9" x14ac:dyDescent="0.25">
      <c r="A271" s="5" t="s">
        <v>9</v>
      </c>
      <c r="B271" s="5"/>
      <c r="C271" s="5"/>
      <c r="D271" s="6"/>
      <c r="E271" s="5"/>
      <c r="F271" s="5"/>
      <c r="G271" s="5"/>
      <c r="H271" s="8">
        <f>ROUND(SUM(H266:H270),5)</f>
        <v>-4440.45</v>
      </c>
      <c r="I271" s="8">
        <f>ROUND(SUM(I266:I270),5)</f>
        <v>4440.45</v>
      </c>
    </row>
    <row r="272" spans="1:9" x14ac:dyDescent="0.25">
      <c r="A272" s="2" t="s">
        <v>8</v>
      </c>
      <c r="B272" s="2"/>
      <c r="C272" s="2"/>
      <c r="D272" s="3"/>
      <c r="E272" s="2"/>
      <c r="F272" s="2"/>
      <c r="G272" s="2"/>
      <c r="H272" s="4"/>
      <c r="I272" s="4"/>
    </row>
    <row r="273" spans="1:9" x14ac:dyDescent="0.25">
      <c r="A273" s="1"/>
      <c r="B273" s="2" t="s">
        <v>11</v>
      </c>
      <c r="C273" s="2" t="s">
        <v>61</v>
      </c>
      <c r="D273" s="3">
        <v>46091</v>
      </c>
      <c r="E273" s="2" t="s">
        <v>141</v>
      </c>
      <c r="F273" s="2"/>
      <c r="G273" s="2" t="s">
        <v>166</v>
      </c>
      <c r="H273" s="4"/>
      <c r="I273" s="4">
        <v>-3508</v>
      </c>
    </row>
    <row r="274" spans="1:9" x14ac:dyDescent="0.25">
      <c r="A274" s="2" t="s">
        <v>8</v>
      </c>
      <c r="B274" s="2"/>
      <c r="C274" s="2"/>
      <c r="D274" s="3"/>
      <c r="E274" s="2"/>
      <c r="F274" s="2"/>
      <c r="G274" s="2"/>
      <c r="H274" s="4"/>
      <c r="I274" s="4"/>
    </row>
    <row r="275" spans="1:9" ht="15.75" thickBot="1" x14ac:dyDescent="0.3">
      <c r="A275" s="1"/>
      <c r="B275" s="5" t="s">
        <v>12</v>
      </c>
      <c r="C275" s="5" t="s">
        <v>62</v>
      </c>
      <c r="D275" s="6">
        <v>46126</v>
      </c>
      <c r="E275" s="5"/>
      <c r="F275" s="5"/>
      <c r="G275" s="5" t="s">
        <v>210</v>
      </c>
      <c r="H275" s="7">
        <v>-3508</v>
      </c>
      <c r="I275" s="7">
        <v>3508</v>
      </c>
    </row>
    <row r="276" spans="1:9" x14ac:dyDescent="0.25">
      <c r="A276" s="5" t="s">
        <v>9</v>
      </c>
      <c r="B276" s="5"/>
      <c r="C276" s="5"/>
      <c r="D276" s="6"/>
      <c r="E276" s="5"/>
      <c r="F276" s="5"/>
      <c r="G276" s="5"/>
      <c r="H276" s="8">
        <f>ROUND(SUM(H274:H275),5)</f>
        <v>-3508</v>
      </c>
      <c r="I276" s="8">
        <f>ROUND(SUM(I274:I275),5)</f>
        <v>3508</v>
      </c>
    </row>
    <row r="277" spans="1:9" x14ac:dyDescent="0.25">
      <c r="A277" s="2" t="s">
        <v>8</v>
      </c>
      <c r="B277" s="2"/>
      <c r="C277" s="2"/>
      <c r="D277" s="3"/>
      <c r="E277" s="2"/>
      <c r="F277" s="2"/>
      <c r="G277" s="2"/>
      <c r="H277" s="4"/>
      <c r="I277" s="4"/>
    </row>
    <row r="278" spans="1:9" x14ac:dyDescent="0.25">
      <c r="A278" s="1"/>
      <c r="B278" s="2" t="s">
        <v>11</v>
      </c>
      <c r="C278" s="2" t="s">
        <v>63</v>
      </c>
      <c r="D278" s="3">
        <v>46091</v>
      </c>
      <c r="E278" s="2" t="s">
        <v>142</v>
      </c>
      <c r="F278" s="2"/>
      <c r="G278" s="2" t="s">
        <v>166</v>
      </c>
      <c r="H278" s="4"/>
      <c r="I278" s="4">
        <v>-2000</v>
      </c>
    </row>
    <row r="279" spans="1:9" x14ac:dyDescent="0.25">
      <c r="A279" s="2" t="s">
        <v>8</v>
      </c>
      <c r="B279" s="2"/>
      <c r="C279" s="2"/>
      <c r="D279" s="3"/>
      <c r="E279" s="2"/>
      <c r="F279" s="2"/>
      <c r="G279" s="2"/>
      <c r="H279" s="4"/>
      <c r="I279" s="4"/>
    </row>
    <row r="280" spans="1:9" ht="15.75" thickBot="1" x14ac:dyDescent="0.3">
      <c r="A280" s="1"/>
      <c r="B280" s="5" t="s">
        <v>12</v>
      </c>
      <c r="C280" s="5" t="s">
        <v>64</v>
      </c>
      <c r="D280" s="6">
        <v>46091</v>
      </c>
      <c r="E280" s="5"/>
      <c r="F280" s="5"/>
      <c r="G280" s="5" t="s">
        <v>211</v>
      </c>
      <c r="H280" s="7">
        <v>-2000</v>
      </c>
      <c r="I280" s="7">
        <v>2000</v>
      </c>
    </row>
    <row r="281" spans="1:9" x14ac:dyDescent="0.25">
      <c r="A281" s="5" t="s">
        <v>9</v>
      </c>
      <c r="B281" s="5"/>
      <c r="C281" s="5"/>
      <c r="D281" s="6"/>
      <c r="E281" s="5"/>
      <c r="F281" s="5"/>
      <c r="G281" s="5"/>
      <c r="H281" s="8">
        <f>ROUND(SUM(H279:H280),5)</f>
        <v>-2000</v>
      </c>
      <c r="I281" s="8">
        <f>ROUND(SUM(I279:I280),5)</f>
        <v>2000</v>
      </c>
    </row>
    <row r="282" spans="1:9" x14ac:dyDescent="0.25">
      <c r="A282" s="2" t="s">
        <v>8</v>
      </c>
      <c r="B282" s="2"/>
      <c r="C282" s="2"/>
      <c r="D282" s="3"/>
      <c r="E282" s="2"/>
      <c r="F282" s="2"/>
      <c r="G282" s="2"/>
      <c r="H282" s="4"/>
      <c r="I282" s="4"/>
    </row>
    <row r="283" spans="1:9" x14ac:dyDescent="0.25">
      <c r="A283" s="1"/>
      <c r="B283" s="2" t="s">
        <v>10</v>
      </c>
      <c r="C283" s="2" t="s">
        <v>65</v>
      </c>
      <c r="D283" s="3">
        <v>46091</v>
      </c>
      <c r="E283" s="2" t="s">
        <v>143</v>
      </c>
      <c r="F283" s="2"/>
      <c r="G283" s="2" t="s">
        <v>166</v>
      </c>
      <c r="H283" s="4"/>
      <c r="I283" s="4">
        <v>-200</v>
      </c>
    </row>
    <row r="284" spans="1:9" x14ac:dyDescent="0.25">
      <c r="A284" s="2" t="s">
        <v>8</v>
      </c>
      <c r="B284" s="2"/>
      <c r="C284" s="2"/>
      <c r="D284" s="3"/>
      <c r="E284" s="2"/>
      <c r="F284" s="2"/>
      <c r="G284" s="2"/>
      <c r="H284" s="4"/>
      <c r="I284" s="4"/>
    </row>
    <row r="285" spans="1:9" ht="15.75" thickBot="1" x14ac:dyDescent="0.3">
      <c r="A285" s="1"/>
      <c r="B285" s="5"/>
      <c r="C285" s="5"/>
      <c r="D285" s="6"/>
      <c r="E285" s="5"/>
      <c r="F285" s="5"/>
      <c r="G285" s="5" t="s">
        <v>212</v>
      </c>
      <c r="H285" s="7">
        <v>-200</v>
      </c>
      <c r="I285" s="7">
        <v>200</v>
      </c>
    </row>
    <row r="286" spans="1:9" x14ac:dyDescent="0.25">
      <c r="A286" s="5" t="s">
        <v>9</v>
      </c>
      <c r="B286" s="5"/>
      <c r="C286" s="5"/>
      <c r="D286" s="6"/>
      <c r="E286" s="5"/>
      <c r="F286" s="5"/>
      <c r="G286" s="5"/>
      <c r="H286" s="8">
        <f>ROUND(SUM(H284:H285),5)</f>
        <v>-200</v>
      </c>
      <c r="I286" s="8">
        <f>ROUND(SUM(I284:I285),5)</f>
        <v>200</v>
      </c>
    </row>
    <row r="287" spans="1:9" x14ac:dyDescent="0.25">
      <c r="A287" s="2" t="s">
        <v>8</v>
      </c>
      <c r="B287" s="2"/>
      <c r="C287" s="2"/>
      <c r="D287" s="3"/>
      <c r="E287" s="2"/>
      <c r="F287" s="2"/>
      <c r="G287" s="2"/>
      <c r="H287" s="4"/>
      <c r="I287" s="4"/>
    </row>
    <row r="288" spans="1:9" x14ac:dyDescent="0.25">
      <c r="A288" s="1"/>
      <c r="B288" s="2" t="s">
        <v>11</v>
      </c>
      <c r="C288" s="2" t="s">
        <v>66</v>
      </c>
      <c r="D288" s="3">
        <v>46091</v>
      </c>
      <c r="E288" s="2" t="s">
        <v>144</v>
      </c>
      <c r="F288" s="2"/>
      <c r="G288" s="2" t="s">
        <v>166</v>
      </c>
      <c r="H288" s="4"/>
      <c r="I288" s="4">
        <v>-1400</v>
      </c>
    </row>
    <row r="289" spans="1:9" x14ac:dyDescent="0.25">
      <c r="A289" s="2" t="s">
        <v>8</v>
      </c>
      <c r="B289" s="2"/>
      <c r="C289" s="2"/>
      <c r="D289" s="3"/>
      <c r="E289" s="2"/>
      <c r="F289" s="2"/>
      <c r="G289" s="2"/>
      <c r="H289" s="4"/>
      <c r="I289" s="4"/>
    </row>
    <row r="290" spans="1:9" ht="15.75" thickBot="1" x14ac:dyDescent="0.3">
      <c r="A290" s="1"/>
      <c r="B290" s="5" t="s">
        <v>12</v>
      </c>
      <c r="C290" s="5" t="s">
        <v>67</v>
      </c>
      <c r="D290" s="6">
        <v>46091</v>
      </c>
      <c r="E290" s="5"/>
      <c r="F290" s="5"/>
      <c r="G290" s="5" t="s">
        <v>213</v>
      </c>
      <c r="H290" s="7">
        <v>-1400</v>
      </c>
      <c r="I290" s="7">
        <v>1400</v>
      </c>
    </row>
    <row r="291" spans="1:9" x14ac:dyDescent="0.25">
      <c r="A291" s="5" t="s">
        <v>9</v>
      </c>
      <c r="B291" s="5"/>
      <c r="C291" s="5"/>
      <c r="D291" s="6"/>
      <c r="E291" s="5"/>
      <c r="F291" s="5"/>
      <c r="G291" s="5"/>
      <c r="H291" s="8">
        <f>ROUND(SUM(H289:H290),5)</f>
        <v>-1400</v>
      </c>
      <c r="I291" s="8">
        <f>ROUND(SUM(I289:I290),5)</f>
        <v>1400</v>
      </c>
    </row>
    <row r="292" spans="1:9" x14ac:dyDescent="0.25">
      <c r="A292" s="2" t="s">
        <v>8</v>
      </c>
      <c r="B292" s="2"/>
      <c r="C292" s="2"/>
      <c r="D292" s="3"/>
      <c r="E292" s="2"/>
      <c r="F292" s="2"/>
      <c r="G292" s="2"/>
      <c r="H292" s="4"/>
      <c r="I292" s="4"/>
    </row>
    <row r="293" spans="1:9" x14ac:dyDescent="0.25">
      <c r="A293" s="1"/>
      <c r="B293" s="2" t="s">
        <v>10</v>
      </c>
      <c r="C293" s="2" t="s">
        <v>68</v>
      </c>
      <c r="D293" s="3">
        <v>46092</v>
      </c>
      <c r="E293" s="2" t="s">
        <v>145</v>
      </c>
      <c r="F293" s="2"/>
      <c r="G293" s="2" t="s">
        <v>166</v>
      </c>
      <c r="H293" s="4"/>
      <c r="I293" s="4">
        <v>-20</v>
      </c>
    </row>
    <row r="294" spans="1:9" x14ac:dyDescent="0.25">
      <c r="A294" s="2" t="s">
        <v>8</v>
      </c>
      <c r="B294" s="2"/>
      <c r="C294" s="2"/>
      <c r="D294" s="3"/>
      <c r="E294" s="2"/>
      <c r="F294" s="2"/>
      <c r="G294" s="2"/>
      <c r="H294" s="4"/>
      <c r="I294" s="4"/>
    </row>
    <row r="295" spans="1:9" ht="15.75" thickBot="1" x14ac:dyDescent="0.3">
      <c r="A295" s="1"/>
      <c r="B295" s="5"/>
      <c r="C295" s="5"/>
      <c r="D295" s="6"/>
      <c r="E295" s="5"/>
      <c r="F295" s="5"/>
      <c r="G295" s="5" t="s">
        <v>214</v>
      </c>
      <c r="H295" s="7">
        <v>-20</v>
      </c>
      <c r="I295" s="7">
        <v>20</v>
      </c>
    </row>
    <row r="296" spans="1:9" x14ac:dyDescent="0.25">
      <c r="A296" s="5" t="s">
        <v>9</v>
      </c>
      <c r="B296" s="5"/>
      <c r="C296" s="5"/>
      <c r="D296" s="6"/>
      <c r="E296" s="5"/>
      <c r="F296" s="5"/>
      <c r="G296" s="5"/>
      <c r="H296" s="8">
        <f>ROUND(SUM(H294:H295),5)</f>
        <v>-20</v>
      </c>
      <c r="I296" s="8">
        <f>ROUND(SUM(I294:I295),5)</f>
        <v>20</v>
      </c>
    </row>
    <row r="297" spans="1:9" x14ac:dyDescent="0.25">
      <c r="A297" s="2" t="s">
        <v>8</v>
      </c>
      <c r="B297" s="2"/>
      <c r="C297" s="2"/>
      <c r="D297" s="3"/>
      <c r="E297" s="2"/>
      <c r="F297" s="2"/>
      <c r="G297" s="2"/>
      <c r="H297" s="4"/>
      <c r="I297" s="4"/>
    </row>
    <row r="298" spans="1:9" x14ac:dyDescent="0.25">
      <c r="A298" s="1"/>
      <c r="B298" s="2" t="s">
        <v>11</v>
      </c>
      <c r="C298" s="2" t="s">
        <v>69</v>
      </c>
      <c r="D298" s="3">
        <v>46098</v>
      </c>
      <c r="E298" s="2" t="s">
        <v>146</v>
      </c>
      <c r="F298" s="2"/>
      <c r="G298" s="2" t="s">
        <v>166</v>
      </c>
      <c r="H298" s="4"/>
      <c r="I298" s="4">
        <v>-1934.76</v>
      </c>
    </row>
    <row r="299" spans="1:9" x14ac:dyDescent="0.25">
      <c r="A299" s="2" t="s">
        <v>8</v>
      </c>
      <c r="B299" s="2"/>
      <c r="C299" s="2"/>
      <c r="D299" s="3"/>
      <c r="E299" s="2"/>
      <c r="F299" s="2"/>
      <c r="G299" s="2"/>
      <c r="H299" s="4"/>
      <c r="I299" s="4"/>
    </row>
    <row r="300" spans="1:9" x14ac:dyDescent="0.25">
      <c r="A300" s="5"/>
      <c r="B300" s="5" t="s">
        <v>12</v>
      </c>
      <c r="C300" s="5" t="s">
        <v>70</v>
      </c>
      <c r="D300" s="6">
        <v>45767</v>
      </c>
      <c r="E300" s="5"/>
      <c r="F300" s="5"/>
      <c r="G300" s="5" t="s">
        <v>215</v>
      </c>
      <c r="H300" s="8">
        <v>-1324.97</v>
      </c>
      <c r="I300" s="8">
        <v>1324.97</v>
      </c>
    </row>
    <row r="301" spans="1:9" x14ac:dyDescent="0.25">
      <c r="A301" s="5"/>
      <c r="B301" s="5" t="s">
        <v>12</v>
      </c>
      <c r="C301" s="5" t="s">
        <v>71</v>
      </c>
      <c r="D301" s="6">
        <v>45823</v>
      </c>
      <c r="E301" s="5"/>
      <c r="F301" s="5"/>
      <c r="G301" s="5" t="s">
        <v>215</v>
      </c>
      <c r="H301" s="8">
        <v>-350</v>
      </c>
      <c r="I301" s="8">
        <v>350</v>
      </c>
    </row>
    <row r="302" spans="1:9" ht="15.75" thickBot="1" x14ac:dyDescent="0.3">
      <c r="A302" s="5"/>
      <c r="B302" s="5" t="s">
        <v>12</v>
      </c>
      <c r="C302" s="5" t="s">
        <v>72</v>
      </c>
      <c r="D302" s="6">
        <v>45907</v>
      </c>
      <c r="E302" s="5"/>
      <c r="F302" s="5"/>
      <c r="G302" s="5" t="s">
        <v>215</v>
      </c>
      <c r="H302" s="7">
        <v>-259.79000000000002</v>
      </c>
      <c r="I302" s="7">
        <v>259.79000000000002</v>
      </c>
    </row>
    <row r="303" spans="1:9" x14ac:dyDescent="0.25">
      <c r="A303" s="5" t="s">
        <v>9</v>
      </c>
      <c r="B303" s="5"/>
      <c r="C303" s="5"/>
      <c r="D303" s="6"/>
      <c r="E303" s="5"/>
      <c r="F303" s="5"/>
      <c r="G303" s="5"/>
      <c r="H303" s="8">
        <f>ROUND(SUM(H299:H302),5)</f>
        <v>-1934.76</v>
      </c>
      <c r="I303" s="8">
        <f>ROUND(SUM(I299:I302),5)</f>
        <v>1934.76</v>
      </c>
    </row>
    <row r="304" spans="1:9" x14ac:dyDescent="0.25">
      <c r="A304" s="2" t="s">
        <v>8</v>
      </c>
      <c r="B304" s="2"/>
      <c r="C304" s="2"/>
      <c r="D304" s="3"/>
      <c r="E304" s="2"/>
      <c r="F304" s="2"/>
      <c r="G304" s="2"/>
      <c r="H304" s="4"/>
      <c r="I304" s="4"/>
    </row>
    <row r="305" spans="1:9" x14ac:dyDescent="0.25">
      <c r="A305" s="1"/>
      <c r="B305" s="2" t="s">
        <v>10</v>
      </c>
      <c r="C305" s="2" t="s">
        <v>73</v>
      </c>
      <c r="D305" s="3">
        <v>46092</v>
      </c>
      <c r="E305" s="2" t="s">
        <v>147</v>
      </c>
      <c r="F305" s="2"/>
      <c r="G305" s="2" t="s">
        <v>166</v>
      </c>
      <c r="H305" s="4"/>
      <c r="I305" s="4">
        <v>-200</v>
      </c>
    </row>
    <row r="306" spans="1:9" x14ac:dyDescent="0.25">
      <c r="A306" s="2" t="s">
        <v>8</v>
      </c>
      <c r="B306" s="2"/>
      <c r="C306" s="2"/>
      <c r="D306" s="3"/>
      <c r="E306" s="2"/>
      <c r="F306" s="2"/>
      <c r="G306" s="2"/>
      <c r="H306" s="4"/>
      <c r="I306" s="4"/>
    </row>
    <row r="307" spans="1:9" ht="15.75" thickBot="1" x14ac:dyDescent="0.3">
      <c r="A307" s="1"/>
      <c r="B307" s="5"/>
      <c r="C307" s="5"/>
      <c r="D307" s="6"/>
      <c r="E307" s="5"/>
      <c r="F307" s="5"/>
      <c r="G307" s="5" t="s">
        <v>204</v>
      </c>
      <c r="H307" s="7">
        <v>-200</v>
      </c>
      <c r="I307" s="7">
        <v>200</v>
      </c>
    </row>
    <row r="308" spans="1:9" x14ac:dyDescent="0.25">
      <c r="A308" s="5" t="s">
        <v>9</v>
      </c>
      <c r="B308" s="5"/>
      <c r="C308" s="5"/>
      <c r="D308" s="6"/>
      <c r="E308" s="5"/>
      <c r="F308" s="5"/>
      <c r="G308" s="5"/>
      <c r="H308" s="8">
        <f>ROUND(SUM(H306:H307),5)</f>
        <v>-200</v>
      </c>
      <c r="I308" s="8">
        <f>ROUND(SUM(I306:I307),5)</f>
        <v>200</v>
      </c>
    </row>
    <row r="309" spans="1:9" x14ac:dyDescent="0.25">
      <c r="A309" s="2" t="s">
        <v>8</v>
      </c>
      <c r="B309" s="2"/>
      <c r="C309" s="2"/>
      <c r="D309" s="3"/>
      <c r="E309" s="2"/>
      <c r="F309" s="2"/>
      <c r="G309" s="2"/>
      <c r="H309" s="4"/>
      <c r="I309" s="4"/>
    </row>
    <row r="310" spans="1:9" x14ac:dyDescent="0.25">
      <c r="A310" s="1"/>
      <c r="B310" s="2" t="s">
        <v>10</v>
      </c>
      <c r="C310" s="2" t="s">
        <v>74</v>
      </c>
      <c r="D310" s="3">
        <v>46092</v>
      </c>
      <c r="E310" s="2" t="s">
        <v>148</v>
      </c>
      <c r="F310" s="2"/>
      <c r="G310" s="2" t="s">
        <v>166</v>
      </c>
      <c r="H310" s="4"/>
      <c r="I310" s="4">
        <v>-200</v>
      </c>
    </row>
    <row r="311" spans="1:9" x14ac:dyDescent="0.25">
      <c r="A311" s="2" t="s">
        <v>8</v>
      </c>
      <c r="B311" s="2"/>
      <c r="C311" s="2"/>
      <c r="D311" s="3"/>
      <c r="E311" s="2"/>
      <c r="F311" s="2"/>
      <c r="G311" s="2"/>
      <c r="H311" s="4"/>
      <c r="I311" s="4"/>
    </row>
    <row r="312" spans="1:9" ht="15.75" thickBot="1" x14ac:dyDescent="0.3">
      <c r="A312" s="1"/>
      <c r="B312" s="5"/>
      <c r="C312" s="5"/>
      <c r="D312" s="6"/>
      <c r="E312" s="5"/>
      <c r="F312" s="5"/>
      <c r="G312" s="5" t="s">
        <v>204</v>
      </c>
      <c r="H312" s="7">
        <v>-200</v>
      </c>
      <c r="I312" s="7">
        <v>200</v>
      </c>
    </row>
    <row r="313" spans="1:9" x14ac:dyDescent="0.25">
      <c r="A313" s="5" t="s">
        <v>9</v>
      </c>
      <c r="B313" s="5"/>
      <c r="C313" s="5"/>
      <c r="D313" s="6"/>
      <c r="E313" s="5"/>
      <c r="F313" s="5"/>
      <c r="G313" s="5"/>
      <c r="H313" s="8">
        <f>ROUND(SUM(H311:H312),5)</f>
        <v>-200</v>
      </c>
      <c r="I313" s="8">
        <f>ROUND(SUM(I311:I312),5)</f>
        <v>200</v>
      </c>
    </row>
    <row r="314" spans="1:9" x14ac:dyDescent="0.25">
      <c r="A314" s="2" t="s">
        <v>8</v>
      </c>
      <c r="B314" s="2"/>
      <c r="C314" s="2"/>
      <c r="D314" s="3"/>
      <c r="E314" s="2"/>
      <c r="F314" s="2"/>
      <c r="G314" s="2"/>
      <c r="H314" s="4"/>
      <c r="I314" s="4"/>
    </row>
    <row r="315" spans="1:9" x14ac:dyDescent="0.25">
      <c r="A315" s="1"/>
      <c r="B315" s="2" t="s">
        <v>10</v>
      </c>
      <c r="C315" s="2" t="s">
        <v>75</v>
      </c>
      <c r="D315" s="3">
        <v>46092</v>
      </c>
      <c r="E315" s="2" t="s">
        <v>149</v>
      </c>
      <c r="F315" s="2"/>
      <c r="G315" s="2" t="s">
        <v>166</v>
      </c>
      <c r="H315" s="4"/>
      <c r="I315" s="4">
        <v>-1400</v>
      </c>
    </row>
    <row r="316" spans="1:9" x14ac:dyDescent="0.25">
      <c r="A316" s="2" t="s">
        <v>8</v>
      </c>
      <c r="B316" s="2"/>
      <c r="C316" s="2"/>
      <c r="D316" s="3"/>
      <c r="E316" s="2"/>
      <c r="F316" s="2"/>
      <c r="G316" s="2"/>
      <c r="H316" s="4"/>
      <c r="I316" s="4"/>
    </row>
    <row r="317" spans="1:9" ht="15.75" thickBot="1" x14ac:dyDescent="0.3">
      <c r="A317" s="1"/>
      <c r="B317" s="5"/>
      <c r="C317" s="5"/>
      <c r="D317" s="6"/>
      <c r="E317" s="5"/>
      <c r="F317" s="5"/>
      <c r="G317" s="5" t="s">
        <v>204</v>
      </c>
      <c r="H317" s="7">
        <v>-1400</v>
      </c>
      <c r="I317" s="7">
        <v>1400</v>
      </c>
    </row>
    <row r="318" spans="1:9" x14ac:dyDescent="0.25">
      <c r="A318" s="5" t="s">
        <v>9</v>
      </c>
      <c r="B318" s="5"/>
      <c r="C318" s="5"/>
      <c r="D318" s="6"/>
      <c r="E318" s="5"/>
      <c r="F318" s="5"/>
      <c r="G318" s="5"/>
      <c r="H318" s="8">
        <f>ROUND(SUM(H316:H317),5)</f>
        <v>-1400</v>
      </c>
      <c r="I318" s="8">
        <f>ROUND(SUM(I316:I317),5)</f>
        <v>1400</v>
      </c>
    </row>
    <row r="319" spans="1:9" x14ac:dyDescent="0.25">
      <c r="A319" s="2" t="s">
        <v>8</v>
      </c>
      <c r="B319" s="2"/>
      <c r="C319" s="2"/>
      <c r="D319" s="3"/>
      <c r="E319" s="2"/>
      <c r="F319" s="2"/>
      <c r="G319" s="2"/>
      <c r="H319" s="4"/>
      <c r="I319" s="4"/>
    </row>
    <row r="320" spans="1:9" x14ac:dyDescent="0.25">
      <c r="A320" s="1"/>
      <c r="B320" s="2" t="s">
        <v>11</v>
      </c>
      <c r="C320" s="2" t="s">
        <v>76</v>
      </c>
      <c r="D320" s="3">
        <v>46099</v>
      </c>
      <c r="E320" s="2" t="s">
        <v>150</v>
      </c>
      <c r="F320" s="2"/>
      <c r="G320" s="2" t="s">
        <v>166</v>
      </c>
      <c r="H320" s="4"/>
      <c r="I320" s="4">
        <v>-300</v>
      </c>
    </row>
    <row r="321" spans="1:9" x14ac:dyDescent="0.25">
      <c r="A321" s="2" t="s">
        <v>8</v>
      </c>
      <c r="B321" s="2"/>
      <c r="C321" s="2"/>
      <c r="D321" s="3"/>
      <c r="E321" s="2"/>
      <c r="F321" s="2"/>
      <c r="G321" s="2"/>
      <c r="H321" s="4"/>
      <c r="I321" s="4"/>
    </row>
    <row r="322" spans="1:9" ht="15.75" thickBot="1" x14ac:dyDescent="0.3">
      <c r="A322" s="1"/>
      <c r="B322" s="5" t="s">
        <v>12</v>
      </c>
      <c r="C322" s="5" t="s">
        <v>77</v>
      </c>
      <c r="D322" s="6">
        <v>46096</v>
      </c>
      <c r="E322" s="5"/>
      <c r="F322" s="5"/>
      <c r="G322" s="5" t="s">
        <v>199</v>
      </c>
      <c r="H322" s="7">
        <v>-300</v>
      </c>
      <c r="I322" s="7">
        <v>300</v>
      </c>
    </row>
    <row r="323" spans="1:9" x14ac:dyDescent="0.25">
      <c r="A323" s="5" t="s">
        <v>9</v>
      </c>
      <c r="B323" s="5"/>
      <c r="C323" s="5"/>
      <c r="D323" s="6"/>
      <c r="E323" s="5"/>
      <c r="F323" s="5"/>
      <c r="G323" s="5"/>
      <c r="H323" s="8">
        <f>ROUND(SUM(H321:H322),5)</f>
        <v>-300</v>
      </c>
      <c r="I323" s="8">
        <f>ROUND(SUM(I321:I322),5)</f>
        <v>300</v>
      </c>
    </row>
    <row r="324" spans="1:9" x14ac:dyDescent="0.25">
      <c r="A324" s="2" t="s">
        <v>8</v>
      </c>
      <c r="B324" s="2"/>
      <c r="C324" s="2"/>
      <c r="D324" s="3"/>
      <c r="E324" s="2"/>
      <c r="F324" s="2"/>
      <c r="G324" s="2"/>
      <c r="H324" s="4"/>
      <c r="I324" s="4"/>
    </row>
    <row r="325" spans="1:9" x14ac:dyDescent="0.25">
      <c r="A325" s="1"/>
      <c r="B325" s="2" t="s">
        <v>11</v>
      </c>
      <c r="C325" s="2" t="s">
        <v>78</v>
      </c>
      <c r="D325" s="3">
        <v>46099</v>
      </c>
      <c r="E325" s="2" t="s">
        <v>151</v>
      </c>
      <c r="F325" s="2"/>
      <c r="G325" s="2" t="s">
        <v>166</v>
      </c>
      <c r="H325" s="4"/>
      <c r="I325" s="4">
        <v>-27216.25</v>
      </c>
    </row>
    <row r="326" spans="1:9" x14ac:dyDescent="0.25">
      <c r="A326" s="2" t="s">
        <v>8</v>
      </c>
      <c r="B326" s="2"/>
      <c r="C326" s="2"/>
      <c r="D326" s="3"/>
      <c r="E326" s="2"/>
      <c r="F326" s="2"/>
      <c r="G326" s="2"/>
      <c r="H326" s="4"/>
      <c r="I326" s="4"/>
    </row>
    <row r="327" spans="1:9" x14ac:dyDescent="0.25">
      <c r="A327" s="5"/>
      <c r="B327" s="5" t="s">
        <v>12</v>
      </c>
      <c r="C327" s="5" t="s">
        <v>79</v>
      </c>
      <c r="D327" s="6">
        <v>46092</v>
      </c>
      <c r="E327" s="5"/>
      <c r="F327" s="5"/>
      <c r="G327" s="5" t="s">
        <v>216</v>
      </c>
      <c r="H327" s="8">
        <v>-5175</v>
      </c>
      <c r="I327" s="8">
        <v>5175</v>
      </c>
    </row>
    <row r="328" spans="1:9" x14ac:dyDescent="0.25">
      <c r="A328" s="5"/>
      <c r="B328" s="5"/>
      <c r="C328" s="5"/>
      <c r="D328" s="6"/>
      <c r="E328" s="5"/>
      <c r="F328" s="5"/>
      <c r="G328" s="5" t="s">
        <v>170</v>
      </c>
      <c r="H328" s="8">
        <v>-5175</v>
      </c>
      <c r="I328" s="8">
        <v>5175</v>
      </c>
    </row>
    <row r="329" spans="1:9" x14ac:dyDescent="0.25">
      <c r="A329" s="5"/>
      <c r="B329" s="5"/>
      <c r="C329" s="5"/>
      <c r="D329" s="6"/>
      <c r="E329" s="5"/>
      <c r="F329" s="5"/>
      <c r="G329" s="5" t="s">
        <v>171</v>
      </c>
      <c r="H329" s="8">
        <v>-5175</v>
      </c>
      <c r="I329" s="8">
        <v>5175</v>
      </c>
    </row>
    <row r="330" spans="1:9" x14ac:dyDescent="0.25">
      <c r="A330" s="5"/>
      <c r="B330" s="5"/>
      <c r="C330" s="5"/>
      <c r="D330" s="6"/>
      <c r="E330" s="5"/>
      <c r="F330" s="5"/>
      <c r="G330" s="5" t="s">
        <v>175</v>
      </c>
      <c r="H330" s="8">
        <v>-5175</v>
      </c>
      <c r="I330" s="8">
        <v>5175</v>
      </c>
    </row>
    <row r="331" spans="1:9" x14ac:dyDescent="0.25">
      <c r="A331" s="5"/>
      <c r="B331" s="5" t="s">
        <v>12</v>
      </c>
      <c r="C331" s="5" t="s">
        <v>80</v>
      </c>
      <c r="D331" s="6">
        <v>46092</v>
      </c>
      <c r="E331" s="5"/>
      <c r="F331" s="5"/>
      <c r="G331" s="5" t="s">
        <v>216</v>
      </c>
      <c r="H331" s="8">
        <v>-1629.06</v>
      </c>
      <c r="I331" s="8">
        <v>1629.06</v>
      </c>
    </row>
    <row r="332" spans="1:9" x14ac:dyDescent="0.25">
      <c r="A332" s="5"/>
      <c r="B332" s="5"/>
      <c r="C332" s="5"/>
      <c r="D332" s="6"/>
      <c r="E332" s="5"/>
      <c r="F332" s="5"/>
      <c r="G332" s="5" t="s">
        <v>170</v>
      </c>
      <c r="H332" s="8">
        <v>-1629.06</v>
      </c>
      <c r="I332" s="8">
        <v>1629.06</v>
      </c>
    </row>
    <row r="333" spans="1:9" x14ac:dyDescent="0.25">
      <c r="A333" s="5"/>
      <c r="B333" s="5"/>
      <c r="C333" s="5"/>
      <c r="D333" s="6"/>
      <c r="E333" s="5"/>
      <c r="F333" s="5"/>
      <c r="G333" s="5" t="s">
        <v>171</v>
      </c>
      <c r="H333" s="8">
        <v>-1629.06</v>
      </c>
      <c r="I333" s="8">
        <v>1629.06</v>
      </c>
    </row>
    <row r="334" spans="1:9" ht="15.75" thickBot="1" x14ac:dyDescent="0.3">
      <c r="A334" s="5"/>
      <c r="B334" s="5"/>
      <c r="C334" s="5"/>
      <c r="D334" s="6"/>
      <c r="E334" s="5"/>
      <c r="F334" s="5"/>
      <c r="G334" s="5" t="s">
        <v>175</v>
      </c>
      <c r="H334" s="7">
        <v>-1629.07</v>
      </c>
      <c r="I334" s="7">
        <v>1629.07</v>
      </c>
    </row>
    <row r="335" spans="1:9" x14ac:dyDescent="0.25">
      <c r="A335" s="5" t="s">
        <v>9</v>
      </c>
      <c r="B335" s="5"/>
      <c r="C335" s="5"/>
      <c r="D335" s="6"/>
      <c r="E335" s="5"/>
      <c r="F335" s="5"/>
      <c r="G335" s="5"/>
      <c r="H335" s="8">
        <f>ROUND(SUM(H326:H334),5)</f>
        <v>-27216.25</v>
      </c>
      <c r="I335" s="8">
        <f>ROUND(SUM(I326:I334),5)</f>
        <v>27216.25</v>
      </c>
    </row>
    <row r="336" spans="1:9" x14ac:dyDescent="0.25">
      <c r="A336" s="2" t="s">
        <v>8</v>
      </c>
      <c r="B336" s="2"/>
      <c r="C336" s="2"/>
      <c r="D336" s="3"/>
      <c r="E336" s="2"/>
      <c r="F336" s="2"/>
      <c r="G336" s="2"/>
      <c r="H336" s="4"/>
      <c r="I336" s="4"/>
    </row>
    <row r="337" spans="1:9" x14ac:dyDescent="0.25">
      <c r="A337" s="1"/>
      <c r="B337" s="2" t="s">
        <v>11</v>
      </c>
      <c r="C337" s="2" t="s">
        <v>81</v>
      </c>
      <c r="D337" s="3">
        <v>46101</v>
      </c>
      <c r="E337" s="2" t="s">
        <v>152</v>
      </c>
      <c r="F337" s="2"/>
      <c r="G337" s="2" t="s">
        <v>166</v>
      </c>
      <c r="H337" s="4"/>
      <c r="I337" s="4">
        <v>-139</v>
      </c>
    </row>
    <row r="338" spans="1:9" x14ac:dyDescent="0.25">
      <c r="A338" s="2" t="s">
        <v>8</v>
      </c>
      <c r="B338" s="2"/>
      <c r="C338" s="2"/>
      <c r="D338" s="3"/>
      <c r="E338" s="2"/>
      <c r="F338" s="2"/>
      <c r="G338" s="2"/>
      <c r="H338" s="4"/>
      <c r="I338" s="4"/>
    </row>
    <row r="339" spans="1:9" x14ac:dyDescent="0.25">
      <c r="A339" s="5"/>
      <c r="B339" s="5" t="s">
        <v>12</v>
      </c>
      <c r="C339" s="5" t="s">
        <v>82</v>
      </c>
      <c r="D339" s="6">
        <v>45826</v>
      </c>
      <c r="E339" s="5"/>
      <c r="F339" s="5"/>
      <c r="G339" s="5" t="s">
        <v>217</v>
      </c>
      <c r="H339" s="8">
        <v>-18</v>
      </c>
      <c r="I339" s="8">
        <v>18</v>
      </c>
    </row>
    <row r="340" spans="1:9" x14ac:dyDescent="0.25">
      <c r="A340" s="5"/>
      <c r="B340" s="5" t="s">
        <v>12</v>
      </c>
      <c r="C340" s="5" t="s">
        <v>83</v>
      </c>
      <c r="D340" s="6">
        <v>45932</v>
      </c>
      <c r="E340" s="5"/>
      <c r="F340" s="5"/>
      <c r="G340" s="5" t="s">
        <v>218</v>
      </c>
      <c r="H340" s="8">
        <v>-100</v>
      </c>
      <c r="I340" s="8">
        <v>100</v>
      </c>
    </row>
    <row r="341" spans="1:9" ht="15.75" thickBot="1" x14ac:dyDescent="0.3">
      <c r="A341" s="5"/>
      <c r="B341" s="5" t="s">
        <v>12</v>
      </c>
      <c r="C341" s="5" t="s">
        <v>84</v>
      </c>
      <c r="D341" s="6">
        <v>46024</v>
      </c>
      <c r="E341" s="5"/>
      <c r="F341" s="5"/>
      <c r="G341" s="5" t="s">
        <v>218</v>
      </c>
      <c r="H341" s="7">
        <v>-21</v>
      </c>
      <c r="I341" s="7">
        <v>21</v>
      </c>
    </row>
    <row r="342" spans="1:9" x14ac:dyDescent="0.25">
      <c r="A342" s="5" t="s">
        <v>9</v>
      </c>
      <c r="B342" s="5"/>
      <c r="C342" s="5"/>
      <c r="D342" s="6"/>
      <c r="E342" s="5"/>
      <c r="F342" s="5"/>
      <c r="G342" s="5"/>
      <c r="H342" s="8">
        <f>ROUND(SUM(H338:H341),5)</f>
        <v>-139</v>
      </c>
      <c r="I342" s="8">
        <f>ROUND(SUM(I338:I341),5)</f>
        <v>139</v>
      </c>
    </row>
    <row r="343" spans="1:9" x14ac:dyDescent="0.25">
      <c r="A343" s="2" t="s">
        <v>8</v>
      </c>
      <c r="B343" s="2"/>
      <c r="C343" s="2"/>
      <c r="D343" s="3"/>
      <c r="E343" s="2"/>
      <c r="F343" s="2"/>
      <c r="G343" s="2"/>
      <c r="H343" s="4"/>
      <c r="I343" s="4"/>
    </row>
    <row r="344" spans="1:9" x14ac:dyDescent="0.25">
      <c r="A344" s="1"/>
      <c r="B344" s="2" t="s">
        <v>10</v>
      </c>
      <c r="C344" s="2" t="s">
        <v>85</v>
      </c>
      <c r="D344" s="3">
        <v>46101</v>
      </c>
      <c r="E344" s="2" t="s">
        <v>137</v>
      </c>
      <c r="F344" s="2"/>
      <c r="G344" s="2" t="s">
        <v>166</v>
      </c>
      <c r="H344" s="4"/>
      <c r="I344" s="4">
        <v>-300</v>
      </c>
    </row>
    <row r="345" spans="1:9" x14ac:dyDescent="0.25">
      <c r="A345" s="2" t="s">
        <v>8</v>
      </c>
      <c r="B345" s="2"/>
      <c r="C345" s="2"/>
      <c r="D345" s="3"/>
      <c r="E345" s="2"/>
      <c r="F345" s="2"/>
      <c r="G345" s="2"/>
      <c r="H345" s="4"/>
      <c r="I345" s="4"/>
    </row>
    <row r="346" spans="1:9" ht="15.75" thickBot="1" x14ac:dyDescent="0.3">
      <c r="A346" s="1"/>
      <c r="B346" s="5"/>
      <c r="C346" s="5"/>
      <c r="D346" s="6"/>
      <c r="E346" s="5"/>
      <c r="F346" s="5"/>
      <c r="G346" s="5" t="s">
        <v>207</v>
      </c>
      <c r="H346" s="7">
        <v>-300</v>
      </c>
      <c r="I346" s="7">
        <v>300</v>
      </c>
    </row>
    <row r="347" spans="1:9" x14ac:dyDescent="0.25">
      <c r="A347" s="5" t="s">
        <v>9</v>
      </c>
      <c r="B347" s="5"/>
      <c r="C347" s="5"/>
      <c r="D347" s="6"/>
      <c r="E347" s="5"/>
      <c r="F347" s="5"/>
      <c r="G347" s="5"/>
      <c r="H347" s="8">
        <f>ROUND(SUM(H345:H346),5)</f>
        <v>-300</v>
      </c>
      <c r="I347" s="8">
        <f>ROUND(SUM(I345:I346),5)</f>
        <v>300</v>
      </c>
    </row>
    <row r="348" spans="1:9" x14ac:dyDescent="0.25">
      <c r="A348" s="2" t="s">
        <v>8</v>
      </c>
      <c r="B348" s="2"/>
      <c r="C348" s="2"/>
      <c r="D348" s="3"/>
      <c r="E348" s="2"/>
      <c r="F348" s="2"/>
      <c r="G348" s="2"/>
      <c r="H348" s="4"/>
      <c r="I348" s="4"/>
    </row>
    <row r="349" spans="1:9" x14ac:dyDescent="0.25">
      <c r="A349" s="1"/>
      <c r="B349" s="2" t="s">
        <v>11</v>
      </c>
      <c r="C349" s="2" t="s">
        <v>86</v>
      </c>
      <c r="D349" s="3">
        <v>46105</v>
      </c>
      <c r="E349" s="2" t="s">
        <v>125</v>
      </c>
      <c r="F349" s="2"/>
      <c r="G349" s="2" t="s">
        <v>166</v>
      </c>
      <c r="H349" s="4"/>
      <c r="I349" s="4">
        <v>-6500</v>
      </c>
    </row>
    <row r="350" spans="1:9" x14ac:dyDescent="0.25">
      <c r="A350" s="2" t="s">
        <v>8</v>
      </c>
      <c r="B350" s="2"/>
      <c r="C350" s="2"/>
      <c r="D350" s="3"/>
      <c r="E350" s="2"/>
      <c r="F350" s="2"/>
      <c r="G350" s="2"/>
      <c r="H350" s="4"/>
      <c r="I350" s="4"/>
    </row>
    <row r="351" spans="1:9" ht="15.75" thickBot="1" x14ac:dyDescent="0.3">
      <c r="A351" s="1"/>
      <c r="B351" s="5" t="s">
        <v>12</v>
      </c>
      <c r="C351" s="5" t="s">
        <v>87</v>
      </c>
      <c r="D351" s="6">
        <v>46105</v>
      </c>
      <c r="E351" s="5"/>
      <c r="F351" s="5"/>
      <c r="G351" s="5" t="s">
        <v>200</v>
      </c>
      <c r="H351" s="7">
        <v>-6500</v>
      </c>
      <c r="I351" s="7">
        <v>6500</v>
      </c>
    </row>
    <row r="352" spans="1:9" x14ac:dyDescent="0.25">
      <c r="A352" s="5" t="s">
        <v>9</v>
      </c>
      <c r="B352" s="5"/>
      <c r="C352" s="5"/>
      <c r="D352" s="6"/>
      <c r="E352" s="5"/>
      <c r="F352" s="5"/>
      <c r="G352" s="5"/>
      <c r="H352" s="8">
        <f>ROUND(SUM(H350:H351),5)</f>
        <v>-6500</v>
      </c>
      <c r="I352" s="8">
        <f>ROUND(SUM(I350:I351),5)</f>
        <v>6500</v>
      </c>
    </row>
    <row r="353" spans="1:9" x14ac:dyDescent="0.25">
      <c r="A353" s="2" t="s">
        <v>8</v>
      </c>
      <c r="B353" s="2"/>
      <c r="C353" s="2"/>
      <c r="D353" s="3"/>
      <c r="E353" s="2"/>
      <c r="F353" s="2"/>
      <c r="G353" s="2"/>
      <c r="H353" s="4"/>
      <c r="I353" s="4"/>
    </row>
    <row r="354" spans="1:9" x14ac:dyDescent="0.25">
      <c r="A354" s="1"/>
      <c r="B354" s="2" t="s">
        <v>10</v>
      </c>
      <c r="C354" s="2" t="s">
        <v>88</v>
      </c>
      <c r="D354" s="3">
        <v>46105</v>
      </c>
      <c r="E354" s="2" t="s">
        <v>153</v>
      </c>
      <c r="F354" s="2"/>
      <c r="G354" s="2" t="s">
        <v>166</v>
      </c>
      <c r="H354" s="4"/>
      <c r="I354" s="4">
        <v>-76.3</v>
      </c>
    </row>
    <row r="355" spans="1:9" x14ac:dyDescent="0.25">
      <c r="A355" s="2" t="s">
        <v>8</v>
      </c>
      <c r="B355" s="2"/>
      <c r="C355" s="2"/>
      <c r="D355" s="3"/>
      <c r="E355" s="2"/>
      <c r="F355" s="2"/>
      <c r="G355" s="2"/>
      <c r="H355" s="4"/>
      <c r="I355" s="4"/>
    </row>
    <row r="356" spans="1:9" ht="15.75" thickBot="1" x14ac:dyDescent="0.3">
      <c r="A356" s="1"/>
      <c r="B356" s="5"/>
      <c r="C356" s="5"/>
      <c r="D356" s="6"/>
      <c r="E356" s="5"/>
      <c r="F356" s="5"/>
      <c r="G356" s="5" t="s">
        <v>185</v>
      </c>
      <c r="H356" s="7">
        <v>-76.3</v>
      </c>
      <c r="I356" s="7">
        <v>76.3</v>
      </c>
    </row>
    <row r="357" spans="1:9" x14ac:dyDescent="0.25">
      <c r="A357" s="5" t="s">
        <v>9</v>
      </c>
      <c r="B357" s="5"/>
      <c r="C357" s="5"/>
      <c r="D357" s="6"/>
      <c r="E357" s="5"/>
      <c r="F357" s="5"/>
      <c r="G357" s="5"/>
      <c r="H357" s="8">
        <f>ROUND(SUM(H355:H356),5)</f>
        <v>-76.3</v>
      </c>
      <c r="I357" s="8">
        <f>ROUND(SUM(I355:I356),5)</f>
        <v>76.3</v>
      </c>
    </row>
    <row r="358" spans="1:9" x14ac:dyDescent="0.25">
      <c r="A358" s="2" t="s">
        <v>8</v>
      </c>
      <c r="B358" s="2"/>
      <c r="C358" s="2"/>
      <c r="D358" s="3"/>
      <c r="E358" s="2"/>
      <c r="F358" s="2"/>
      <c r="G358" s="2"/>
      <c r="H358" s="4"/>
      <c r="I358" s="4"/>
    </row>
    <row r="359" spans="1:9" x14ac:dyDescent="0.25">
      <c r="A359" s="1"/>
      <c r="B359" s="2" t="s">
        <v>10</v>
      </c>
      <c r="C359" s="2" t="s">
        <v>89</v>
      </c>
      <c r="D359" s="3">
        <v>46107</v>
      </c>
      <c r="E359" s="2" t="s">
        <v>154</v>
      </c>
      <c r="F359" s="2"/>
      <c r="G359" s="2" t="s">
        <v>166</v>
      </c>
      <c r="H359" s="4"/>
      <c r="I359" s="4">
        <v>-300</v>
      </c>
    </row>
    <row r="360" spans="1:9" x14ac:dyDescent="0.25">
      <c r="A360" s="2" t="s">
        <v>8</v>
      </c>
      <c r="B360" s="2"/>
      <c r="C360" s="2"/>
      <c r="D360" s="3"/>
      <c r="E360" s="2"/>
      <c r="F360" s="2"/>
      <c r="G360" s="2"/>
      <c r="H360" s="4"/>
      <c r="I360" s="4"/>
    </row>
    <row r="361" spans="1:9" x14ac:dyDescent="0.25">
      <c r="A361" s="5"/>
      <c r="B361" s="5"/>
      <c r="C361" s="5"/>
      <c r="D361" s="6"/>
      <c r="E361" s="5"/>
      <c r="F361" s="5"/>
      <c r="G361" s="5" t="s">
        <v>207</v>
      </c>
      <c r="H361" s="8">
        <v>-150</v>
      </c>
      <c r="I361" s="8">
        <v>150</v>
      </c>
    </row>
    <row r="362" spans="1:9" ht="15.75" thickBot="1" x14ac:dyDescent="0.3">
      <c r="A362" s="5"/>
      <c r="B362" s="5"/>
      <c r="C362" s="5"/>
      <c r="D362" s="6"/>
      <c r="E362" s="5"/>
      <c r="F362" s="5"/>
      <c r="G362" s="5" t="s">
        <v>207</v>
      </c>
      <c r="H362" s="7">
        <v>-150</v>
      </c>
      <c r="I362" s="7">
        <v>150</v>
      </c>
    </row>
    <row r="363" spans="1:9" x14ac:dyDescent="0.25">
      <c r="A363" s="5" t="s">
        <v>9</v>
      </c>
      <c r="B363" s="5"/>
      <c r="C363" s="5"/>
      <c r="D363" s="6"/>
      <c r="E363" s="5"/>
      <c r="F363" s="5"/>
      <c r="G363" s="5"/>
      <c r="H363" s="8">
        <f>ROUND(SUM(H360:H362),5)</f>
        <v>-300</v>
      </c>
      <c r="I363" s="8">
        <f>ROUND(SUM(I360:I362),5)</f>
        <v>300</v>
      </c>
    </row>
    <row r="364" spans="1:9" x14ac:dyDescent="0.25">
      <c r="A364" s="2" t="s">
        <v>8</v>
      </c>
      <c r="B364" s="2"/>
      <c r="C364" s="2"/>
      <c r="D364" s="3"/>
      <c r="E364" s="2"/>
      <c r="F364" s="2"/>
      <c r="G364" s="2"/>
      <c r="H364" s="4"/>
      <c r="I364" s="4"/>
    </row>
    <row r="365" spans="1:9" x14ac:dyDescent="0.25">
      <c r="A365" s="1"/>
      <c r="B365" s="2" t="s">
        <v>11</v>
      </c>
      <c r="C365" s="2" t="s">
        <v>90</v>
      </c>
      <c r="D365" s="3">
        <v>46107</v>
      </c>
      <c r="E365" s="2" t="s">
        <v>155</v>
      </c>
      <c r="F365" s="2"/>
      <c r="G365" s="2" t="s">
        <v>166</v>
      </c>
      <c r="H365" s="4"/>
      <c r="I365" s="4">
        <v>-780.12</v>
      </c>
    </row>
    <row r="366" spans="1:9" x14ac:dyDescent="0.25">
      <c r="A366" s="2" t="s">
        <v>8</v>
      </c>
      <c r="B366" s="2"/>
      <c r="C366" s="2"/>
      <c r="D366" s="3"/>
      <c r="E366" s="2"/>
      <c r="F366" s="2"/>
      <c r="G366" s="2"/>
      <c r="H366" s="4"/>
      <c r="I366" s="4"/>
    </row>
    <row r="367" spans="1:9" ht="15.75" thickBot="1" x14ac:dyDescent="0.3">
      <c r="A367" s="1"/>
      <c r="B367" s="5" t="s">
        <v>12</v>
      </c>
      <c r="C367" s="5" t="s">
        <v>91</v>
      </c>
      <c r="D367" s="6">
        <v>46107</v>
      </c>
      <c r="E367" s="5"/>
      <c r="F367" s="5"/>
      <c r="G367" s="5" t="s">
        <v>219</v>
      </c>
      <c r="H367" s="7">
        <v>-780.12</v>
      </c>
      <c r="I367" s="7">
        <v>780.12</v>
      </c>
    </row>
    <row r="368" spans="1:9" x14ac:dyDescent="0.25">
      <c r="A368" s="5" t="s">
        <v>9</v>
      </c>
      <c r="B368" s="5"/>
      <c r="C368" s="5"/>
      <c r="D368" s="6"/>
      <c r="E368" s="5"/>
      <c r="F368" s="5"/>
      <c r="G368" s="5"/>
      <c r="H368" s="8">
        <f>ROUND(SUM(H366:H367),5)</f>
        <v>-780.12</v>
      </c>
      <c r="I368" s="8">
        <f>ROUND(SUM(I366:I367),5)</f>
        <v>780.12</v>
      </c>
    </row>
    <row r="369" spans="1:9" x14ac:dyDescent="0.25">
      <c r="A369" s="2" t="s">
        <v>8</v>
      </c>
      <c r="B369" s="2"/>
      <c r="C369" s="2"/>
      <c r="D369" s="3"/>
      <c r="E369" s="2"/>
      <c r="F369" s="2"/>
      <c r="G369" s="2"/>
      <c r="H369" s="4"/>
      <c r="I369" s="4"/>
    </row>
    <row r="370" spans="1:9" x14ac:dyDescent="0.25">
      <c r="A370" s="1"/>
      <c r="B370" s="2" t="s">
        <v>11</v>
      </c>
      <c r="C370" s="2" t="s">
        <v>92</v>
      </c>
      <c r="D370" s="3">
        <v>46108</v>
      </c>
      <c r="E370" s="2" t="s">
        <v>156</v>
      </c>
      <c r="F370" s="2"/>
      <c r="G370" s="2" t="s">
        <v>166</v>
      </c>
      <c r="H370" s="4"/>
      <c r="I370" s="4">
        <v>-151.69999999999999</v>
      </c>
    </row>
    <row r="371" spans="1:9" x14ac:dyDescent="0.25">
      <c r="A371" s="2" t="s">
        <v>8</v>
      </c>
      <c r="B371" s="2"/>
      <c r="C371" s="2"/>
      <c r="D371" s="3"/>
      <c r="E371" s="2"/>
      <c r="F371" s="2"/>
      <c r="G371" s="2"/>
      <c r="H371" s="4"/>
      <c r="I371" s="4"/>
    </row>
    <row r="372" spans="1:9" ht="15.75" thickBot="1" x14ac:dyDescent="0.3">
      <c r="A372" s="1"/>
      <c r="B372" s="5" t="s">
        <v>12</v>
      </c>
      <c r="C372" s="5" t="s">
        <v>93</v>
      </c>
      <c r="D372" s="6">
        <v>46092</v>
      </c>
      <c r="E372" s="5"/>
      <c r="F372" s="5"/>
      <c r="G372" s="5" t="s">
        <v>205</v>
      </c>
      <c r="H372" s="7">
        <v>-151.69999999999999</v>
      </c>
      <c r="I372" s="7">
        <v>151.69999999999999</v>
      </c>
    </row>
    <row r="373" spans="1:9" x14ac:dyDescent="0.25">
      <c r="A373" s="5" t="s">
        <v>9</v>
      </c>
      <c r="B373" s="5"/>
      <c r="C373" s="5"/>
      <c r="D373" s="6"/>
      <c r="E373" s="5"/>
      <c r="F373" s="5"/>
      <c r="G373" s="5"/>
      <c r="H373" s="8">
        <f>ROUND(SUM(H371:H372),5)</f>
        <v>-151.69999999999999</v>
      </c>
      <c r="I373" s="8">
        <f>ROUND(SUM(I371:I372),5)</f>
        <v>151.69999999999999</v>
      </c>
    </row>
    <row r="374" spans="1:9" x14ac:dyDescent="0.25">
      <c r="A374" s="2" t="s">
        <v>8</v>
      </c>
      <c r="B374" s="2"/>
      <c r="C374" s="2"/>
      <c r="D374" s="3"/>
      <c r="E374" s="2"/>
      <c r="F374" s="2"/>
      <c r="G374" s="2"/>
      <c r="H374" s="4"/>
      <c r="I374" s="4"/>
    </row>
    <row r="375" spans="1:9" x14ac:dyDescent="0.25">
      <c r="A375" s="1"/>
      <c r="B375" s="2" t="s">
        <v>11</v>
      </c>
      <c r="C375" s="2" t="s">
        <v>94</v>
      </c>
      <c r="D375" s="3">
        <v>46108</v>
      </c>
      <c r="E375" s="2" t="s">
        <v>131</v>
      </c>
      <c r="F375" s="2"/>
      <c r="G375" s="2" t="s">
        <v>166</v>
      </c>
      <c r="H375" s="4"/>
      <c r="I375" s="4">
        <v>-1439.01</v>
      </c>
    </row>
    <row r="376" spans="1:9" x14ac:dyDescent="0.25">
      <c r="A376" s="2" t="s">
        <v>8</v>
      </c>
      <c r="B376" s="2"/>
      <c r="C376" s="2"/>
      <c r="D376" s="3"/>
      <c r="E376" s="2"/>
      <c r="F376" s="2"/>
      <c r="G376" s="2"/>
      <c r="H376" s="4"/>
      <c r="I376" s="4"/>
    </row>
    <row r="377" spans="1:9" ht="15.75" thickBot="1" x14ac:dyDescent="0.3">
      <c r="A377" s="1"/>
      <c r="B377" s="5" t="s">
        <v>12</v>
      </c>
      <c r="C377" s="5" t="s">
        <v>95</v>
      </c>
      <c r="D377" s="6">
        <v>46099</v>
      </c>
      <c r="E377" s="5"/>
      <c r="F377" s="5"/>
      <c r="G377" s="5" t="s">
        <v>205</v>
      </c>
      <c r="H377" s="7">
        <v>-1439.01</v>
      </c>
      <c r="I377" s="7">
        <v>1439.01</v>
      </c>
    </row>
    <row r="378" spans="1:9" x14ac:dyDescent="0.25">
      <c r="A378" s="5" t="s">
        <v>9</v>
      </c>
      <c r="B378" s="5"/>
      <c r="C378" s="5"/>
      <c r="D378" s="6"/>
      <c r="E378" s="5"/>
      <c r="F378" s="5"/>
      <c r="G378" s="5"/>
      <c r="H378" s="8">
        <f>ROUND(SUM(H376:H377),5)</f>
        <v>-1439.01</v>
      </c>
      <c r="I378" s="8">
        <f>ROUND(SUM(I376:I377),5)</f>
        <v>1439.01</v>
      </c>
    </row>
    <row r="379" spans="1:9" x14ac:dyDescent="0.25">
      <c r="A379" s="2" t="s">
        <v>8</v>
      </c>
      <c r="B379" s="2"/>
      <c r="C379" s="2"/>
      <c r="D379" s="3"/>
      <c r="E379" s="2"/>
      <c r="F379" s="2"/>
      <c r="G379" s="2"/>
      <c r="H379" s="4"/>
      <c r="I379" s="4"/>
    </row>
    <row r="380" spans="1:9" x14ac:dyDescent="0.25">
      <c r="A380" s="1"/>
      <c r="B380" s="2" t="s">
        <v>11</v>
      </c>
      <c r="C380" s="2" t="s">
        <v>96</v>
      </c>
      <c r="D380" s="3">
        <v>46111</v>
      </c>
      <c r="E380" s="2" t="s">
        <v>150</v>
      </c>
      <c r="F380" s="2"/>
      <c r="G380" s="2" t="s">
        <v>166</v>
      </c>
      <c r="H380" s="4"/>
      <c r="I380" s="4">
        <v>-150</v>
      </c>
    </row>
    <row r="381" spans="1:9" x14ac:dyDescent="0.25">
      <c r="A381" s="2" t="s">
        <v>8</v>
      </c>
      <c r="B381" s="2"/>
      <c r="C381" s="2"/>
      <c r="D381" s="3"/>
      <c r="E381" s="2"/>
      <c r="F381" s="2"/>
      <c r="G381" s="2"/>
      <c r="H381" s="4"/>
      <c r="I381" s="4"/>
    </row>
    <row r="382" spans="1:9" ht="15.75" thickBot="1" x14ac:dyDescent="0.3">
      <c r="A382" s="1"/>
      <c r="B382" s="5" t="s">
        <v>12</v>
      </c>
      <c r="C382" s="5" t="s">
        <v>97</v>
      </c>
      <c r="D382" s="6">
        <v>46110</v>
      </c>
      <c r="E382" s="5"/>
      <c r="F382" s="5"/>
      <c r="G382" s="5" t="s">
        <v>199</v>
      </c>
      <c r="H382" s="7">
        <v>-150</v>
      </c>
      <c r="I382" s="7">
        <v>150</v>
      </c>
    </row>
    <row r="383" spans="1:9" x14ac:dyDescent="0.25">
      <c r="A383" s="5" t="s">
        <v>9</v>
      </c>
      <c r="B383" s="5"/>
      <c r="C383" s="5"/>
      <c r="D383" s="6"/>
      <c r="E383" s="5"/>
      <c r="F383" s="5"/>
      <c r="G383" s="5"/>
      <c r="H383" s="8">
        <f>ROUND(SUM(H381:H382),5)</f>
        <v>-150</v>
      </c>
      <c r="I383" s="8">
        <f>ROUND(SUM(I381:I382),5)</f>
        <v>150</v>
      </c>
    </row>
    <row r="384" spans="1:9" x14ac:dyDescent="0.25">
      <c r="A384" s="2" t="s">
        <v>8</v>
      </c>
      <c r="B384" s="2"/>
      <c r="C384" s="2"/>
      <c r="D384" s="3"/>
      <c r="E384" s="2"/>
      <c r="F384" s="2"/>
      <c r="G384" s="2"/>
      <c r="H384" s="4"/>
      <c r="I384" s="4"/>
    </row>
    <row r="385" spans="1:9" x14ac:dyDescent="0.25">
      <c r="A385" s="1"/>
      <c r="B385" s="2" t="s">
        <v>10</v>
      </c>
      <c r="C385" s="2" t="s">
        <v>98</v>
      </c>
      <c r="D385" s="3">
        <v>46111</v>
      </c>
      <c r="E385" s="2" t="s">
        <v>157</v>
      </c>
      <c r="F385" s="2"/>
      <c r="G385" s="2" t="s">
        <v>166</v>
      </c>
      <c r="H385" s="4"/>
      <c r="I385" s="4">
        <v>-294.94</v>
      </c>
    </row>
    <row r="386" spans="1:9" x14ac:dyDescent="0.25">
      <c r="A386" s="2" t="s">
        <v>8</v>
      </c>
      <c r="B386" s="2"/>
      <c r="C386" s="2"/>
      <c r="D386" s="3"/>
      <c r="E386" s="2"/>
      <c r="F386" s="2"/>
      <c r="G386" s="2"/>
      <c r="H386" s="4"/>
      <c r="I386" s="4"/>
    </row>
    <row r="387" spans="1:9" ht="15.75" thickBot="1" x14ac:dyDescent="0.3">
      <c r="A387" s="1"/>
      <c r="B387" s="5"/>
      <c r="C387" s="5"/>
      <c r="D387" s="6"/>
      <c r="E387" s="5"/>
      <c r="F387" s="5"/>
      <c r="G387" s="5" t="s">
        <v>220</v>
      </c>
      <c r="H387" s="7">
        <v>-294.94</v>
      </c>
      <c r="I387" s="7">
        <v>294.94</v>
      </c>
    </row>
    <row r="388" spans="1:9" x14ac:dyDescent="0.25">
      <c r="A388" s="5" t="s">
        <v>9</v>
      </c>
      <c r="B388" s="5"/>
      <c r="C388" s="5"/>
      <c r="D388" s="6"/>
      <c r="E388" s="5"/>
      <c r="F388" s="5"/>
      <c r="G388" s="5"/>
      <c r="H388" s="8">
        <f>ROUND(SUM(H386:H387),5)</f>
        <v>-294.94</v>
      </c>
      <c r="I388" s="8">
        <f>ROUND(SUM(I386:I387),5)</f>
        <v>294.94</v>
      </c>
    </row>
    <row r="389" spans="1:9" x14ac:dyDescent="0.25">
      <c r="A389" s="2" t="s">
        <v>8</v>
      </c>
      <c r="B389" s="2"/>
      <c r="C389" s="2"/>
      <c r="D389" s="3"/>
      <c r="E389" s="2"/>
      <c r="F389" s="2"/>
      <c r="G389" s="2"/>
      <c r="H389" s="4"/>
      <c r="I389" s="4"/>
    </row>
    <row r="390" spans="1:9" x14ac:dyDescent="0.25">
      <c r="A390" s="1"/>
      <c r="B390" s="2" t="s">
        <v>11</v>
      </c>
      <c r="C390" s="2" t="s">
        <v>99</v>
      </c>
      <c r="D390" s="3">
        <v>46099</v>
      </c>
      <c r="E390" s="2" t="s">
        <v>158</v>
      </c>
      <c r="F390" s="2"/>
      <c r="G390" s="2" t="s">
        <v>166</v>
      </c>
      <c r="H390" s="4"/>
      <c r="I390" s="4">
        <v>-281.29000000000002</v>
      </c>
    </row>
    <row r="391" spans="1:9" x14ac:dyDescent="0.25">
      <c r="A391" s="2" t="s">
        <v>8</v>
      </c>
      <c r="B391" s="2"/>
      <c r="C391" s="2"/>
      <c r="D391" s="3"/>
      <c r="E391" s="2"/>
      <c r="F391" s="2"/>
      <c r="G391" s="2"/>
      <c r="H391" s="4"/>
      <c r="I391" s="4"/>
    </row>
    <row r="392" spans="1:9" ht="15.75" thickBot="1" x14ac:dyDescent="0.3">
      <c r="A392" s="1"/>
      <c r="B392" s="5" t="s">
        <v>12</v>
      </c>
      <c r="C392" s="5" t="s">
        <v>100</v>
      </c>
      <c r="D392" s="6">
        <v>46099</v>
      </c>
      <c r="E392" s="5"/>
      <c r="F392" s="5"/>
      <c r="G392" s="5" t="s">
        <v>186</v>
      </c>
      <c r="H392" s="7">
        <v>-281.29000000000002</v>
      </c>
      <c r="I392" s="7">
        <v>281.29000000000002</v>
      </c>
    </row>
    <row r="393" spans="1:9" x14ac:dyDescent="0.25">
      <c r="A393" s="5" t="s">
        <v>9</v>
      </c>
      <c r="B393" s="5"/>
      <c r="C393" s="5"/>
      <c r="D393" s="6"/>
      <c r="E393" s="5"/>
      <c r="F393" s="5"/>
      <c r="G393" s="5"/>
      <c r="H393" s="8">
        <f>ROUND(SUM(H391:H392),5)</f>
        <v>-281.29000000000002</v>
      </c>
      <c r="I393" s="8">
        <f>ROUND(SUM(I391:I392),5)</f>
        <v>281.29000000000002</v>
      </c>
    </row>
    <row r="394" spans="1:9" x14ac:dyDescent="0.25">
      <c r="A394" s="2" t="s">
        <v>8</v>
      </c>
      <c r="B394" s="2"/>
      <c r="C394" s="2"/>
      <c r="D394" s="3"/>
      <c r="E394" s="2"/>
      <c r="F394" s="2"/>
      <c r="G394" s="2"/>
      <c r="H394" s="4"/>
      <c r="I394" s="4"/>
    </row>
    <row r="395" spans="1:9" x14ac:dyDescent="0.25">
      <c r="A395" s="1"/>
      <c r="B395" s="2" t="s">
        <v>11</v>
      </c>
      <c r="C395" s="2" t="s">
        <v>101</v>
      </c>
      <c r="D395" s="3">
        <v>46112</v>
      </c>
      <c r="E395" s="2" t="s">
        <v>159</v>
      </c>
      <c r="F395" s="2"/>
      <c r="G395" s="2" t="s">
        <v>166</v>
      </c>
      <c r="H395" s="4"/>
      <c r="I395" s="4">
        <v>-15143.76</v>
      </c>
    </row>
    <row r="396" spans="1:9" x14ac:dyDescent="0.25">
      <c r="A396" s="2" t="s">
        <v>8</v>
      </c>
      <c r="B396" s="2"/>
      <c r="C396" s="2"/>
      <c r="D396" s="3"/>
      <c r="E396" s="2"/>
      <c r="F396" s="2"/>
      <c r="G396" s="2"/>
      <c r="H396" s="4"/>
      <c r="I396" s="4"/>
    </row>
    <row r="397" spans="1:9" ht="15.75" thickBot="1" x14ac:dyDescent="0.3">
      <c r="A397" s="1"/>
      <c r="B397" s="5" t="s">
        <v>12</v>
      </c>
      <c r="C397" s="5" t="s">
        <v>102</v>
      </c>
      <c r="D397" s="6">
        <v>46303</v>
      </c>
      <c r="E397" s="5"/>
      <c r="F397" s="5"/>
      <c r="G397" s="5" t="s">
        <v>189</v>
      </c>
      <c r="H397" s="7">
        <v>-15143.76</v>
      </c>
      <c r="I397" s="7">
        <v>15143.76</v>
      </c>
    </row>
    <row r="398" spans="1:9" x14ac:dyDescent="0.25">
      <c r="A398" s="5" t="s">
        <v>9</v>
      </c>
      <c r="B398" s="5"/>
      <c r="C398" s="5"/>
      <c r="D398" s="6"/>
      <c r="E398" s="5"/>
      <c r="F398" s="5"/>
      <c r="G398" s="5"/>
      <c r="H398" s="8">
        <f>ROUND(SUM(H396:H397),5)</f>
        <v>-15143.76</v>
      </c>
      <c r="I398" s="8">
        <f>ROUND(SUM(I396:I397),5)</f>
        <v>15143.76</v>
      </c>
    </row>
    <row r="399" spans="1:9" x14ac:dyDescent="0.25">
      <c r="A399" s="2" t="s">
        <v>8</v>
      </c>
      <c r="B399" s="2"/>
      <c r="C399" s="2"/>
      <c r="D399" s="3"/>
      <c r="E399" s="2"/>
      <c r="F399" s="2"/>
      <c r="G399" s="2"/>
      <c r="H399" s="4"/>
      <c r="I399" s="4"/>
    </row>
    <row r="400" spans="1:9" x14ac:dyDescent="0.25">
      <c r="A400" s="1"/>
      <c r="B400" s="2" t="s">
        <v>13</v>
      </c>
      <c r="C400" s="2" t="s">
        <v>103</v>
      </c>
      <c r="D400" s="3">
        <v>46092</v>
      </c>
      <c r="E400" s="2" t="s">
        <v>160</v>
      </c>
      <c r="F400" s="2"/>
      <c r="G400" s="2" t="s">
        <v>166</v>
      </c>
      <c r="H400" s="4"/>
      <c r="I400" s="4">
        <v>-1646.22</v>
      </c>
    </row>
    <row r="401" spans="1:9" x14ac:dyDescent="0.25">
      <c r="A401" s="2" t="s">
        <v>8</v>
      </c>
      <c r="B401" s="2"/>
      <c r="C401" s="2"/>
      <c r="D401" s="3"/>
      <c r="E401" s="2"/>
      <c r="F401" s="2"/>
      <c r="G401" s="2"/>
      <c r="H401" s="4"/>
      <c r="I401" s="4"/>
    </row>
    <row r="402" spans="1:9" x14ac:dyDescent="0.25">
      <c r="A402" s="5"/>
      <c r="B402" s="5"/>
      <c r="C402" s="5"/>
      <c r="D402" s="6"/>
      <c r="E402" s="5"/>
      <c r="F402" s="5"/>
      <c r="G402" s="5" t="s">
        <v>221</v>
      </c>
      <c r="H402" s="8">
        <v>-1265</v>
      </c>
      <c r="I402" s="8">
        <v>1265</v>
      </c>
    </row>
    <row r="403" spans="1:9" x14ac:dyDescent="0.25">
      <c r="A403" s="5"/>
      <c r="B403" s="5"/>
      <c r="C403" s="5"/>
      <c r="D403" s="6"/>
      <c r="E403" s="5"/>
      <c r="F403" s="5"/>
      <c r="G403" s="5" t="s">
        <v>170</v>
      </c>
      <c r="H403" s="8">
        <v>-616</v>
      </c>
      <c r="I403" s="8">
        <v>616</v>
      </c>
    </row>
    <row r="404" spans="1:9" x14ac:dyDescent="0.25">
      <c r="A404" s="5"/>
      <c r="B404" s="5"/>
      <c r="C404" s="5"/>
      <c r="D404" s="6"/>
      <c r="E404" s="5"/>
      <c r="F404" s="5"/>
      <c r="G404" s="5" t="s">
        <v>222</v>
      </c>
      <c r="H404" s="8">
        <v>-82.5</v>
      </c>
      <c r="I404" s="8">
        <v>82.5</v>
      </c>
    </row>
    <row r="405" spans="1:9" x14ac:dyDescent="0.25">
      <c r="A405" s="5"/>
      <c r="B405" s="5"/>
      <c r="C405" s="5"/>
      <c r="D405" s="6"/>
      <c r="E405" s="5"/>
      <c r="F405" s="5"/>
      <c r="G405" s="5" t="s">
        <v>223</v>
      </c>
      <c r="H405" s="8">
        <v>157.08000000000001</v>
      </c>
      <c r="I405" s="8">
        <v>-157.08000000000001</v>
      </c>
    </row>
    <row r="406" spans="1:9" x14ac:dyDescent="0.25">
      <c r="A406" s="5"/>
      <c r="B406" s="5"/>
      <c r="C406" s="5"/>
      <c r="D406" s="6"/>
      <c r="E406" s="5"/>
      <c r="F406" s="5"/>
      <c r="G406" s="5" t="s">
        <v>187</v>
      </c>
      <c r="H406" s="8">
        <v>-127.23</v>
      </c>
      <c r="I406" s="8">
        <v>127.23</v>
      </c>
    </row>
    <row r="407" spans="1:9" x14ac:dyDescent="0.25">
      <c r="A407" s="5"/>
      <c r="B407" s="5"/>
      <c r="C407" s="5"/>
      <c r="D407" s="6"/>
      <c r="E407" s="5"/>
      <c r="F407" s="5"/>
      <c r="G407" s="5" t="s">
        <v>224</v>
      </c>
      <c r="H407" s="8">
        <v>127.23</v>
      </c>
      <c r="I407" s="8">
        <v>-127.23</v>
      </c>
    </row>
    <row r="408" spans="1:9" x14ac:dyDescent="0.25">
      <c r="A408" s="5"/>
      <c r="B408" s="5"/>
      <c r="C408" s="5"/>
      <c r="D408" s="6"/>
      <c r="E408" s="5"/>
      <c r="F408" s="5"/>
      <c r="G408" s="5" t="s">
        <v>188</v>
      </c>
      <c r="H408" s="8">
        <v>10</v>
      </c>
      <c r="I408" s="8">
        <v>-10</v>
      </c>
    </row>
    <row r="409" spans="1:9" x14ac:dyDescent="0.25">
      <c r="A409" s="5"/>
      <c r="B409" s="5"/>
      <c r="C409" s="5"/>
      <c r="D409" s="6"/>
      <c r="E409" s="5"/>
      <c r="F409" s="5"/>
      <c r="G409" s="5" t="s">
        <v>225</v>
      </c>
      <c r="H409" s="8">
        <v>-121.73</v>
      </c>
      <c r="I409" s="8">
        <v>121.73</v>
      </c>
    </row>
    <row r="410" spans="1:9" x14ac:dyDescent="0.25">
      <c r="A410" s="5"/>
      <c r="B410" s="5"/>
      <c r="C410" s="5"/>
      <c r="D410" s="6"/>
      <c r="E410" s="5"/>
      <c r="F410" s="5"/>
      <c r="G410" s="5" t="s">
        <v>226</v>
      </c>
      <c r="H410" s="8">
        <v>121.73</v>
      </c>
      <c r="I410" s="8">
        <v>-121.73</v>
      </c>
    </row>
    <row r="411" spans="1:9" x14ac:dyDescent="0.25">
      <c r="A411" s="5"/>
      <c r="B411" s="5"/>
      <c r="C411" s="5"/>
      <c r="D411" s="6"/>
      <c r="E411" s="5"/>
      <c r="F411" s="5"/>
      <c r="G411" s="5" t="s">
        <v>226</v>
      </c>
      <c r="H411" s="8">
        <v>121.73</v>
      </c>
      <c r="I411" s="8">
        <v>-121.73</v>
      </c>
    </row>
    <row r="412" spans="1:9" x14ac:dyDescent="0.25">
      <c r="A412" s="5"/>
      <c r="B412" s="5"/>
      <c r="C412" s="5"/>
      <c r="D412" s="6"/>
      <c r="E412" s="5"/>
      <c r="F412" s="5"/>
      <c r="G412" s="5" t="s">
        <v>227</v>
      </c>
      <c r="H412" s="8">
        <v>-28.47</v>
      </c>
      <c r="I412" s="8">
        <v>28.47</v>
      </c>
    </row>
    <row r="413" spans="1:9" x14ac:dyDescent="0.25">
      <c r="A413" s="5"/>
      <c r="B413" s="5"/>
      <c r="C413" s="5"/>
      <c r="D413" s="6"/>
      <c r="E413" s="5"/>
      <c r="F413" s="5"/>
      <c r="G413" s="5" t="s">
        <v>226</v>
      </c>
      <c r="H413" s="8">
        <v>28.47</v>
      </c>
      <c r="I413" s="8">
        <v>-28.47</v>
      </c>
    </row>
    <row r="414" spans="1:9" ht="15.75" thickBot="1" x14ac:dyDescent="0.3">
      <c r="A414" s="5"/>
      <c r="B414" s="5"/>
      <c r="C414" s="5"/>
      <c r="D414" s="6"/>
      <c r="E414" s="5"/>
      <c r="F414" s="5"/>
      <c r="G414" s="5" t="s">
        <v>226</v>
      </c>
      <c r="H414" s="7">
        <v>28.47</v>
      </c>
      <c r="I414" s="7">
        <v>-28.47</v>
      </c>
    </row>
    <row r="415" spans="1:9" x14ac:dyDescent="0.25">
      <c r="A415" s="5" t="s">
        <v>9</v>
      </c>
      <c r="B415" s="5"/>
      <c r="C415" s="5"/>
      <c r="D415" s="6"/>
      <c r="E415" s="5"/>
      <c r="F415" s="5"/>
      <c r="G415" s="5"/>
      <c r="H415" s="8">
        <f>ROUND(SUM(H401:H414),5)</f>
        <v>-1646.22</v>
      </c>
      <c r="I415" s="8">
        <f>ROUND(SUM(I401:I414),5)</f>
        <v>1646.22</v>
      </c>
    </row>
    <row r="416" spans="1:9" x14ac:dyDescent="0.25">
      <c r="A416" s="2" t="s">
        <v>8</v>
      </c>
      <c r="B416" s="2"/>
      <c r="C416" s="2"/>
      <c r="D416" s="3"/>
      <c r="E416" s="2"/>
      <c r="F416" s="2"/>
      <c r="G416" s="2"/>
      <c r="H416" s="4"/>
      <c r="I416" s="4"/>
    </row>
    <row r="417" spans="1:9" x14ac:dyDescent="0.25">
      <c r="A417" s="1"/>
      <c r="B417" s="2" t="s">
        <v>13</v>
      </c>
      <c r="C417" s="2" t="s">
        <v>104</v>
      </c>
      <c r="D417" s="3">
        <v>46092</v>
      </c>
      <c r="E417" s="2" t="s">
        <v>161</v>
      </c>
      <c r="F417" s="2"/>
      <c r="G417" s="2" t="s">
        <v>166</v>
      </c>
      <c r="H417" s="4"/>
      <c r="I417" s="4">
        <v>-1662.03</v>
      </c>
    </row>
    <row r="418" spans="1:9" x14ac:dyDescent="0.25">
      <c r="A418" s="2" t="s">
        <v>8</v>
      </c>
      <c r="B418" s="2"/>
      <c r="C418" s="2"/>
      <c r="D418" s="3"/>
      <c r="E418" s="2"/>
      <c r="F418" s="2"/>
      <c r="G418" s="2"/>
      <c r="H418" s="4"/>
      <c r="I418" s="4"/>
    </row>
    <row r="419" spans="1:9" x14ac:dyDescent="0.25">
      <c r="A419" s="5"/>
      <c r="B419" s="5"/>
      <c r="C419" s="5"/>
      <c r="D419" s="6"/>
      <c r="E419" s="5"/>
      <c r="F419" s="5"/>
      <c r="G419" s="5" t="s">
        <v>221</v>
      </c>
      <c r="H419" s="8">
        <v>-1302.21</v>
      </c>
      <c r="I419" s="8">
        <v>1302.21</v>
      </c>
    </row>
    <row r="420" spans="1:9" x14ac:dyDescent="0.25">
      <c r="A420" s="5"/>
      <c r="B420" s="5"/>
      <c r="C420" s="5"/>
      <c r="D420" s="6"/>
      <c r="E420" s="5"/>
      <c r="F420" s="5"/>
      <c r="G420" s="5" t="s">
        <v>170</v>
      </c>
      <c r="H420" s="8">
        <v>-623.28</v>
      </c>
      <c r="I420" s="8">
        <v>623.28</v>
      </c>
    </row>
    <row r="421" spans="1:9" x14ac:dyDescent="0.25">
      <c r="A421" s="5"/>
      <c r="B421" s="5"/>
      <c r="C421" s="5"/>
      <c r="D421" s="6"/>
      <c r="E421" s="5"/>
      <c r="F421" s="5"/>
      <c r="G421" s="5" t="s">
        <v>222</v>
      </c>
      <c r="H421" s="8">
        <v>-83.48</v>
      </c>
      <c r="I421" s="8">
        <v>83.48</v>
      </c>
    </row>
    <row r="422" spans="1:9" x14ac:dyDescent="0.25">
      <c r="A422" s="5"/>
      <c r="B422" s="5"/>
      <c r="C422" s="5"/>
      <c r="D422" s="6"/>
      <c r="E422" s="5"/>
      <c r="F422" s="5"/>
      <c r="G422" s="5" t="s">
        <v>223</v>
      </c>
      <c r="H422" s="8">
        <v>160.72</v>
      </c>
      <c r="I422" s="8">
        <v>-160.72</v>
      </c>
    </row>
    <row r="423" spans="1:9" x14ac:dyDescent="0.25">
      <c r="A423" s="5"/>
      <c r="B423" s="5"/>
      <c r="C423" s="5"/>
      <c r="D423" s="6"/>
      <c r="E423" s="5"/>
      <c r="F423" s="5"/>
      <c r="G423" s="5" t="s">
        <v>187</v>
      </c>
      <c r="H423" s="8">
        <v>-130.18</v>
      </c>
      <c r="I423" s="8">
        <v>130.18</v>
      </c>
    </row>
    <row r="424" spans="1:9" x14ac:dyDescent="0.25">
      <c r="A424" s="5"/>
      <c r="B424" s="5"/>
      <c r="C424" s="5"/>
      <c r="D424" s="6"/>
      <c r="E424" s="5"/>
      <c r="F424" s="5"/>
      <c r="G424" s="5" t="s">
        <v>224</v>
      </c>
      <c r="H424" s="8">
        <v>130.18</v>
      </c>
      <c r="I424" s="8">
        <v>-130.18</v>
      </c>
    </row>
    <row r="425" spans="1:9" x14ac:dyDescent="0.25">
      <c r="A425" s="5"/>
      <c r="B425" s="5"/>
      <c r="C425" s="5"/>
      <c r="D425" s="6"/>
      <c r="E425" s="5"/>
      <c r="F425" s="5"/>
      <c r="G425" s="5" t="s">
        <v>188</v>
      </c>
      <c r="H425" s="8">
        <v>10</v>
      </c>
      <c r="I425" s="8">
        <v>-10</v>
      </c>
    </row>
    <row r="426" spans="1:9" x14ac:dyDescent="0.25">
      <c r="A426" s="5"/>
      <c r="B426" s="5"/>
      <c r="C426" s="5"/>
      <c r="D426" s="6"/>
      <c r="E426" s="5"/>
      <c r="F426" s="5"/>
      <c r="G426" s="5" t="s">
        <v>188</v>
      </c>
      <c r="H426" s="8">
        <v>5</v>
      </c>
      <c r="I426" s="8">
        <v>-5</v>
      </c>
    </row>
    <row r="427" spans="1:9" x14ac:dyDescent="0.25">
      <c r="A427" s="5"/>
      <c r="B427" s="5"/>
      <c r="C427" s="5"/>
      <c r="D427" s="6"/>
      <c r="E427" s="5"/>
      <c r="F427" s="5"/>
      <c r="G427" s="5" t="s">
        <v>188</v>
      </c>
      <c r="H427" s="8">
        <v>17.53</v>
      </c>
      <c r="I427" s="8">
        <v>-17.53</v>
      </c>
    </row>
    <row r="428" spans="1:9" x14ac:dyDescent="0.25">
      <c r="A428" s="5"/>
      <c r="B428" s="5"/>
      <c r="C428" s="5"/>
      <c r="D428" s="6"/>
      <c r="E428" s="5"/>
      <c r="F428" s="5"/>
      <c r="G428" s="5" t="s">
        <v>225</v>
      </c>
      <c r="H428" s="8">
        <v>-124.56</v>
      </c>
      <c r="I428" s="8">
        <v>124.56</v>
      </c>
    </row>
    <row r="429" spans="1:9" x14ac:dyDescent="0.25">
      <c r="A429" s="5"/>
      <c r="B429" s="5"/>
      <c r="C429" s="5"/>
      <c r="D429" s="6"/>
      <c r="E429" s="5"/>
      <c r="F429" s="5"/>
      <c r="G429" s="5" t="s">
        <v>226</v>
      </c>
      <c r="H429" s="8">
        <v>124.56</v>
      </c>
      <c r="I429" s="8">
        <v>-124.56</v>
      </c>
    </row>
    <row r="430" spans="1:9" x14ac:dyDescent="0.25">
      <c r="A430" s="5"/>
      <c r="B430" s="5"/>
      <c r="C430" s="5"/>
      <c r="D430" s="6"/>
      <c r="E430" s="5"/>
      <c r="F430" s="5"/>
      <c r="G430" s="5" t="s">
        <v>226</v>
      </c>
      <c r="H430" s="8">
        <v>124.56</v>
      </c>
      <c r="I430" s="8">
        <v>-124.56</v>
      </c>
    </row>
    <row r="431" spans="1:9" x14ac:dyDescent="0.25">
      <c r="A431" s="5"/>
      <c r="B431" s="5"/>
      <c r="C431" s="5"/>
      <c r="D431" s="6"/>
      <c r="E431" s="5"/>
      <c r="F431" s="5"/>
      <c r="G431" s="5" t="s">
        <v>227</v>
      </c>
      <c r="H431" s="8">
        <v>-29.13</v>
      </c>
      <c r="I431" s="8">
        <v>29.13</v>
      </c>
    </row>
    <row r="432" spans="1:9" x14ac:dyDescent="0.25">
      <c r="A432" s="5"/>
      <c r="B432" s="5"/>
      <c r="C432" s="5"/>
      <c r="D432" s="6"/>
      <c r="E432" s="5"/>
      <c r="F432" s="5"/>
      <c r="G432" s="5" t="s">
        <v>226</v>
      </c>
      <c r="H432" s="8">
        <v>29.13</v>
      </c>
      <c r="I432" s="8">
        <v>-29.13</v>
      </c>
    </row>
    <row r="433" spans="1:9" ht="15.75" thickBot="1" x14ac:dyDescent="0.3">
      <c r="A433" s="5"/>
      <c r="B433" s="5"/>
      <c r="C433" s="5"/>
      <c r="D433" s="6"/>
      <c r="E433" s="5"/>
      <c r="F433" s="5"/>
      <c r="G433" s="5" t="s">
        <v>226</v>
      </c>
      <c r="H433" s="7">
        <v>29.13</v>
      </c>
      <c r="I433" s="7">
        <v>-29.13</v>
      </c>
    </row>
    <row r="434" spans="1:9" x14ac:dyDescent="0.25">
      <c r="A434" s="5" t="s">
        <v>9</v>
      </c>
      <c r="B434" s="5"/>
      <c r="C434" s="5"/>
      <c r="D434" s="6"/>
      <c r="E434" s="5"/>
      <c r="F434" s="5"/>
      <c r="G434" s="5"/>
      <c r="H434" s="8">
        <f>ROUND(SUM(H418:H433),5)</f>
        <v>-1662.03</v>
      </c>
      <c r="I434" s="8">
        <f>ROUND(SUM(I418:I433),5)</f>
        <v>1662.03</v>
      </c>
    </row>
    <row r="435" spans="1:9" x14ac:dyDescent="0.25">
      <c r="A435" s="2" t="s">
        <v>8</v>
      </c>
      <c r="B435" s="2"/>
      <c r="C435" s="2"/>
      <c r="D435" s="3"/>
      <c r="E435" s="2"/>
      <c r="F435" s="2"/>
      <c r="G435" s="2"/>
      <c r="H435" s="4"/>
      <c r="I435" s="4"/>
    </row>
    <row r="436" spans="1:9" x14ac:dyDescent="0.25">
      <c r="A436" s="1"/>
      <c r="B436" s="2" t="s">
        <v>13</v>
      </c>
      <c r="C436" s="2" t="s">
        <v>105</v>
      </c>
      <c r="D436" s="3">
        <v>46092</v>
      </c>
      <c r="E436" s="2" t="s">
        <v>162</v>
      </c>
      <c r="F436" s="2"/>
      <c r="G436" s="2" t="s">
        <v>166</v>
      </c>
      <c r="H436" s="4"/>
      <c r="I436" s="4">
        <v>-2812.22</v>
      </c>
    </row>
    <row r="437" spans="1:9" x14ac:dyDescent="0.25">
      <c r="A437" s="2" t="s">
        <v>8</v>
      </c>
      <c r="B437" s="2"/>
      <c r="C437" s="2"/>
      <c r="D437" s="3"/>
      <c r="E437" s="2"/>
      <c r="F437" s="2"/>
      <c r="G437" s="2"/>
      <c r="H437" s="4"/>
      <c r="I437" s="4"/>
    </row>
    <row r="438" spans="1:9" x14ac:dyDescent="0.25">
      <c r="A438" s="5"/>
      <c r="B438" s="5"/>
      <c r="C438" s="5"/>
      <c r="D438" s="6"/>
      <c r="E438" s="5"/>
      <c r="F438" s="5"/>
      <c r="G438" s="5" t="s">
        <v>228</v>
      </c>
      <c r="H438" s="8">
        <v>-3751.92</v>
      </c>
      <c r="I438" s="8">
        <v>3751.92</v>
      </c>
    </row>
    <row r="439" spans="1:9" x14ac:dyDescent="0.25">
      <c r="A439" s="5"/>
      <c r="B439" s="5"/>
      <c r="C439" s="5"/>
      <c r="D439" s="6"/>
      <c r="E439" s="5"/>
      <c r="F439" s="5"/>
      <c r="G439" s="5" t="s">
        <v>223</v>
      </c>
      <c r="H439" s="8">
        <v>300.14999999999998</v>
      </c>
      <c r="I439" s="8">
        <v>-300.14999999999998</v>
      </c>
    </row>
    <row r="440" spans="1:9" x14ac:dyDescent="0.25">
      <c r="A440" s="5"/>
      <c r="B440" s="5"/>
      <c r="C440" s="5"/>
      <c r="D440" s="6"/>
      <c r="E440" s="5"/>
      <c r="F440" s="5"/>
      <c r="G440" s="5" t="s">
        <v>187</v>
      </c>
      <c r="H440" s="8">
        <v>-243.12</v>
      </c>
      <c r="I440" s="8">
        <v>243.12</v>
      </c>
    </row>
    <row r="441" spans="1:9" x14ac:dyDescent="0.25">
      <c r="A441" s="5"/>
      <c r="B441" s="5"/>
      <c r="C441" s="5"/>
      <c r="D441" s="6"/>
      <c r="E441" s="5"/>
      <c r="F441" s="5"/>
      <c r="G441" s="5" t="s">
        <v>224</v>
      </c>
      <c r="H441" s="8">
        <v>243.12</v>
      </c>
      <c r="I441" s="8">
        <v>-243.12</v>
      </c>
    </row>
    <row r="442" spans="1:9" x14ac:dyDescent="0.25">
      <c r="A442" s="5"/>
      <c r="B442" s="5"/>
      <c r="C442" s="5"/>
      <c r="D442" s="6"/>
      <c r="E442" s="5"/>
      <c r="F442" s="5"/>
      <c r="G442" s="5" t="s">
        <v>188</v>
      </c>
      <c r="H442" s="8">
        <v>10</v>
      </c>
      <c r="I442" s="8">
        <v>-10</v>
      </c>
    </row>
    <row r="443" spans="1:9" x14ac:dyDescent="0.25">
      <c r="A443" s="5"/>
      <c r="B443" s="5"/>
      <c r="C443" s="5"/>
      <c r="D443" s="6"/>
      <c r="E443" s="5"/>
      <c r="F443" s="5"/>
      <c r="G443" s="5" t="s">
        <v>188</v>
      </c>
      <c r="H443" s="8">
        <v>17.53</v>
      </c>
      <c r="I443" s="8">
        <v>-17.53</v>
      </c>
    </row>
    <row r="444" spans="1:9" x14ac:dyDescent="0.25">
      <c r="A444" s="5"/>
      <c r="B444" s="5"/>
      <c r="C444" s="5"/>
      <c r="D444" s="6"/>
      <c r="E444" s="5"/>
      <c r="F444" s="5"/>
      <c r="G444" s="5" t="s">
        <v>188</v>
      </c>
      <c r="H444" s="8">
        <v>5</v>
      </c>
      <c r="I444" s="8">
        <v>-5</v>
      </c>
    </row>
    <row r="445" spans="1:9" x14ac:dyDescent="0.25">
      <c r="A445" s="5"/>
      <c r="B445" s="5"/>
      <c r="C445" s="5"/>
      <c r="D445" s="6"/>
      <c r="E445" s="5"/>
      <c r="F445" s="5"/>
      <c r="G445" s="5" t="s">
        <v>229</v>
      </c>
      <c r="H445" s="8">
        <v>320</v>
      </c>
      <c r="I445" s="8">
        <v>-320</v>
      </c>
    </row>
    <row r="446" spans="1:9" x14ac:dyDescent="0.25">
      <c r="A446" s="5"/>
      <c r="B446" s="5"/>
      <c r="C446" s="5"/>
      <c r="D446" s="6"/>
      <c r="E446" s="5"/>
      <c r="F446" s="5"/>
      <c r="G446" s="5" t="s">
        <v>225</v>
      </c>
      <c r="H446" s="8">
        <v>-232.61</v>
      </c>
      <c r="I446" s="8">
        <v>232.61</v>
      </c>
    </row>
    <row r="447" spans="1:9" x14ac:dyDescent="0.25">
      <c r="A447" s="5"/>
      <c r="B447" s="5"/>
      <c r="C447" s="5"/>
      <c r="D447" s="6"/>
      <c r="E447" s="5"/>
      <c r="F447" s="5"/>
      <c r="G447" s="5" t="s">
        <v>226</v>
      </c>
      <c r="H447" s="8">
        <v>232.61</v>
      </c>
      <c r="I447" s="8">
        <v>-232.61</v>
      </c>
    </row>
    <row r="448" spans="1:9" x14ac:dyDescent="0.25">
      <c r="A448" s="5"/>
      <c r="B448" s="5"/>
      <c r="C448" s="5"/>
      <c r="D448" s="6"/>
      <c r="E448" s="5"/>
      <c r="F448" s="5"/>
      <c r="G448" s="5" t="s">
        <v>226</v>
      </c>
      <c r="H448" s="8">
        <v>232.61</v>
      </c>
      <c r="I448" s="8">
        <v>-232.61</v>
      </c>
    </row>
    <row r="449" spans="1:9" x14ac:dyDescent="0.25">
      <c r="A449" s="5"/>
      <c r="B449" s="5"/>
      <c r="C449" s="5"/>
      <c r="D449" s="6"/>
      <c r="E449" s="5"/>
      <c r="F449" s="5"/>
      <c r="G449" s="5" t="s">
        <v>227</v>
      </c>
      <c r="H449" s="8">
        <v>-54.41</v>
      </c>
      <c r="I449" s="8">
        <v>54.41</v>
      </c>
    </row>
    <row r="450" spans="1:9" x14ac:dyDescent="0.25">
      <c r="A450" s="5"/>
      <c r="B450" s="5"/>
      <c r="C450" s="5"/>
      <c r="D450" s="6"/>
      <c r="E450" s="5"/>
      <c r="F450" s="5"/>
      <c r="G450" s="5" t="s">
        <v>226</v>
      </c>
      <c r="H450" s="8">
        <v>54.41</v>
      </c>
      <c r="I450" s="8">
        <v>-54.41</v>
      </c>
    </row>
    <row r="451" spans="1:9" ht="15.75" thickBot="1" x14ac:dyDescent="0.3">
      <c r="A451" s="5"/>
      <c r="B451" s="5"/>
      <c r="C451" s="5"/>
      <c r="D451" s="6"/>
      <c r="E451" s="5"/>
      <c r="F451" s="5"/>
      <c r="G451" s="5" t="s">
        <v>226</v>
      </c>
      <c r="H451" s="7">
        <v>54.41</v>
      </c>
      <c r="I451" s="7">
        <v>-54.41</v>
      </c>
    </row>
    <row r="452" spans="1:9" x14ac:dyDescent="0.25">
      <c r="A452" s="5" t="s">
        <v>9</v>
      </c>
      <c r="B452" s="5"/>
      <c r="C452" s="5"/>
      <c r="D452" s="6"/>
      <c r="E452" s="5"/>
      <c r="F452" s="5"/>
      <c r="G452" s="5"/>
      <c r="H452" s="8">
        <f>ROUND(SUM(H437:H451),5)</f>
        <v>-2812.22</v>
      </c>
      <c r="I452" s="8">
        <f>ROUND(SUM(I437:I451),5)</f>
        <v>2812.22</v>
      </c>
    </row>
    <row r="453" spans="1:9" x14ac:dyDescent="0.25">
      <c r="A453" s="2" t="s">
        <v>8</v>
      </c>
      <c r="B453" s="2"/>
      <c r="C453" s="2"/>
      <c r="D453" s="3"/>
      <c r="E453" s="2"/>
      <c r="F453" s="2"/>
      <c r="G453" s="2"/>
      <c r="H453" s="4"/>
      <c r="I453" s="4"/>
    </row>
    <row r="454" spans="1:9" x14ac:dyDescent="0.25">
      <c r="A454" s="1"/>
      <c r="B454" s="2" t="s">
        <v>13</v>
      </c>
      <c r="C454" s="2" t="s">
        <v>106</v>
      </c>
      <c r="D454" s="3">
        <v>46092</v>
      </c>
      <c r="E454" s="2" t="s">
        <v>163</v>
      </c>
      <c r="F454" s="2"/>
      <c r="G454" s="2" t="s">
        <v>166</v>
      </c>
      <c r="H454" s="4"/>
      <c r="I454" s="4">
        <v>-1244.73</v>
      </c>
    </row>
    <row r="455" spans="1:9" x14ac:dyDescent="0.25">
      <c r="A455" s="2" t="s">
        <v>8</v>
      </c>
      <c r="B455" s="2"/>
      <c r="C455" s="2"/>
      <c r="D455" s="3"/>
      <c r="E455" s="2"/>
      <c r="F455" s="2"/>
      <c r="G455" s="2"/>
      <c r="H455" s="4"/>
      <c r="I455" s="4"/>
    </row>
    <row r="456" spans="1:9" x14ac:dyDescent="0.25">
      <c r="A456" s="5"/>
      <c r="B456" s="5"/>
      <c r="C456" s="5"/>
      <c r="D456" s="6"/>
      <c r="E456" s="5"/>
      <c r="F456" s="5"/>
      <c r="G456" s="5" t="s">
        <v>230</v>
      </c>
      <c r="H456" s="8">
        <v>-1400</v>
      </c>
      <c r="I456" s="8">
        <v>1400</v>
      </c>
    </row>
    <row r="457" spans="1:9" x14ac:dyDescent="0.25">
      <c r="A457" s="5"/>
      <c r="B457" s="5"/>
      <c r="C457" s="5"/>
      <c r="D457" s="6"/>
      <c r="E457" s="5"/>
      <c r="F457" s="5"/>
      <c r="G457" s="5" t="s">
        <v>231</v>
      </c>
      <c r="H457" s="8">
        <v>-525</v>
      </c>
      <c r="I457" s="8">
        <v>525</v>
      </c>
    </row>
    <row r="458" spans="1:9" x14ac:dyDescent="0.25">
      <c r="A458" s="5"/>
      <c r="B458" s="5"/>
      <c r="C458" s="5"/>
      <c r="D458" s="6"/>
      <c r="E458" s="5"/>
      <c r="F458" s="5"/>
      <c r="G458" s="5" t="s">
        <v>223</v>
      </c>
      <c r="H458" s="8">
        <v>154</v>
      </c>
      <c r="I458" s="8">
        <v>-154</v>
      </c>
    </row>
    <row r="459" spans="1:9" x14ac:dyDescent="0.25">
      <c r="A459" s="5"/>
      <c r="B459" s="5"/>
      <c r="C459" s="5"/>
      <c r="D459" s="6"/>
      <c r="E459" s="5"/>
      <c r="F459" s="5"/>
      <c r="G459" s="5" t="s">
        <v>232</v>
      </c>
      <c r="H459" s="8">
        <v>250</v>
      </c>
      <c r="I459" s="8">
        <v>-250</v>
      </c>
    </row>
    <row r="460" spans="1:9" x14ac:dyDescent="0.25">
      <c r="A460" s="5"/>
      <c r="B460" s="5"/>
      <c r="C460" s="5"/>
      <c r="D460" s="6"/>
      <c r="E460" s="5"/>
      <c r="F460" s="5"/>
      <c r="G460" s="5" t="s">
        <v>187</v>
      </c>
      <c r="H460" s="8">
        <v>-124.74</v>
      </c>
      <c r="I460" s="8">
        <v>124.74</v>
      </c>
    </row>
    <row r="461" spans="1:9" x14ac:dyDescent="0.25">
      <c r="A461" s="5"/>
      <c r="B461" s="5"/>
      <c r="C461" s="5"/>
      <c r="D461" s="6"/>
      <c r="E461" s="5"/>
      <c r="F461" s="5"/>
      <c r="G461" s="5" t="s">
        <v>224</v>
      </c>
      <c r="H461" s="8">
        <v>124.74</v>
      </c>
      <c r="I461" s="8">
        <v>-124.74</v>
      </c>
    </row>
    <row r="462" spans="1:9" x14ac:dyDescent="0.25">
      <c r="A462" s="5"/>
      <c r="B462" s="5"/>
      <c r="C462" s="5"/>
      <c r="D462" s="6"/>
      <c r="E462" s="5"/>
      <c r="F462" s="5"/>
      <c r="G462" s="5" t="s">
        <v>229</v>
      </c>
      <c r="H462" s="8">
        <v>129</v>
      </c>
      <c r="I462" s="8">
        <v>-129</v>
      </c>
    </row>
    <row r="463" spans="1:9" x14ac:dyDescent="0.25">
      <c r="A463" s="5"/>
      <c r="B463" s="5"/>
      <c r="C463" s="5"/>
      <c r="D463" s="6"/>
      <c r="E463" s="5"/>
      <c r="F463" s="5"/>
      <c r="G463" s="5" t="s">
        <v>225</v>
      </c>
      <c r="H463" s="8">
        <v>-119.35</v>
      </c>
      <c r="I463" s="8">
        <v>119.35</v>
      </c>
    </row>
    <row r="464" spans="1:9" x14ac:dyDescent="0.25">
      <c r="A464" s="5"/>
      <c r="B464" s="5"/>
      <c r="C464" s="5"/>
      <c r="D464" s="6"/>
      <c r="E464" s="5"/>
      <c r="F464" s="5"/>
      <c r="G464" s="5" t="s">
        <v>226</v>
      </c>
      <c r="H464" s="8">
        <v>119.35</v>
      </c>
      <c r="I464" s="8">
        <v>-119.35</v>
      </c>
    </row>
    <row r="465" spans="1:9" x14ac:dyDescent="0.25">
      <c r="A465" s="5"/>
      <c r="B465" s="5"/>
      <c r="C465" s="5"/>
      <c r="D465" s="6"/>
      <c r="E465" s="5"/>
      <c r="F465" s="5"/>
      <c r="G465" s="5" t="s">
        <v>226</v>
      </c>
      <c r="H465" s="8">
        <v>119.35</v>
      </c>
      <c r="I465" s="8">
        <v>-119.35</v>
      </c>
    </row>
    <row r="466" spans="1:9" x14ac:dyDescent="0.25">
      <c r="A466" s="5"/>
      <c r="B466" s="5"/>
      <c r="C466" s="5"/>
      <c r="D466" s="6"/>
      <c r="E466" s="5"/>
      <c r="F466" s="5"/>
      <c r="G466" s="5" t="s">
        <v>227</v>
      </c>
      <c r="H466" s="8">
        <v>-27.92</v>
      </c>
      <c r="I466" s="8">
        <v>27.92</v>
      </c>
    </row>
    <row r="467" spans="1:9" x14ac:dyDescent="0.25">
      <c r="A467" s="5"/>
      <c r="B467" s="5"/>
      <c r="C467" s="5"/>
      <c r="D467" s="6"/>
      <c r="E467" s="5"/>
      <c r="F467" s="5"/>
      <c r="G467" s="5" t="s">
        <v>226</v>
      </c>
      <c r="H467" s="8">
        <v>27.92</v>
      </c>
      <c r="I467" s="8">
        <v>-27.92</v>
      </c>
    </row>
    <row r="468" spans="1:9" ht="15.75" thickBot="1" x14ac:dyDescent="0.3">
      <c r="A468" s="5"/>
      <c r="B468" s="5"/>
      <c r="C468" s="5"/>
      <c r="D468" s="6"/>
      <c r="E468" s="5"/>
      <c r="F468" s="5"/>
      <c r="G468" s="5" t="s">
        <v>226</v>
      </c>
      <c r="H468" s="7">
        <v>27.92</v>
      </c>
      <c r="I468" s="7">
        <v>-27.92</v>
      </c>
    </row>
    <row r="469" spans="1:9" x14ac:dyDescent="0.25">
      <c r="A469" s="5" t="s">
        <v>9</v>
      </c>
      <c r="B469" s="5"/>
      <c r="C469" s="5"/>
      <c r="D469" s="6"/>
      <c r="E469" s="5"/>
      <c r="F469" s="5"/>
      <c r="G469" s="5"/>
      <c r="H469" s="8">
        <f>ROUND(SUM(H455:H468),5)</f>
        <v>-1244.73</v>
      </c>
      <c r="I469" s="8">
        <f>ROUND(SUM(I455:I468),5)</f>
        <v>1244.73</v>
      </c>
    </row>
    <row r="470" spans="1:9" x14ac:dyDescent="0.25">
      <c r="A470" s="2" t="s">
        <v>8</v>
      </c>
      <c r="B470" s="2"/>
      <c r="C470" s="2"/>
      <c r="D470" s="3"/>
      <c r="E470" s="2"/>
      <c r="F470" s="2"/>
      <c r="G470" s="2"/>
      <c r="H470" s="4"/>
      <c r="I470" s="4"/>
    </row>
    <row r="471" spans="1:9" x14ac:dyDescent="0.25">
      <c r="A471" s="1"/>
      <c r="B471" s="2" t="s">
        <v>13</v>
      </c>
      <c r="C471" s="2" t="s">
        <v>107</v>
      </c>
      <c r="D471" s="3">
        <v>46092</v>
      </c>
      <c r="E471" s="2" t="s">
        <v>164</v>
      </c>
      <c r="F471" s="2"/>
      <c r="G471" s="2" t="s">
        <v>166</v>
      </c>
      <c r="H471" s="4"/>
      <c r="I471" s="4">
        <v>-1233.02</v>
      </c>
    </row>
    <row r="472" spans="1:9" x14ac:dyDescent="0.25">
      <c r="A472" s="2" t="s">
        <v>8</v>
      </c>
      <c r="B472" s="2"/>
      <c r="C472" s="2"/>
      <c r="D472" s="3"/>
      <c r="E472" s="2"/>
      <c r="F472" s="2"/>
      <c r="G472" s="2"/>
      <c r="H472" s="4"/>
      <c r="I472" s="4"/>
    </row>
    <row r="473" spans="1:9" x14ac:dyDescent="0.25">
      <c r="A473" s="5"/>
      <c r="B473" s="5"/>
      <c r="C473" s="5"/>
      <c r="D473" s="6"/>
      <c r="E473" s="5"/>
      <c r="F473" s="5"/>
      <c r="G473" s="5" t="s">
        <v>230</v>
      </c>
      <c r="H473" s="8">
        <v>-1400</v>
      </c>
      <c r="I473" s="8">
        <v>1400</v>
      </c>
    </row>
    <row r="474" spans="1:9" x14ac:dyDescent="0.25">
      <c r="A474" s="5"/>
      <c r="B474" s="5"/>
      <c r="C474" s="5"/>
      <c r="D474" s="6"/>
      <c r="E474" s="5"/>
      <c r="F474" s="5"/>
      <c r="G474" s="5" t="s">
        <v>231</v>
      </c>
      <c r="H474" s="8">
        <v>-420</v>
      </c>
      <c r="I474" s="8">
        <v>420</v>
      </c>
    </row>
    <row r="475" spans="1:9" x14ac:dyDescent="0.25">
      <c r="A475" s="5"/>
      <c r="B475" s="5"/>
      <c r="C475" s="5"/>
      <c r="D475" s="6"/>
      <c r="E475" s="5"/>
      <c r="F475" s="5"/>
      <c r="G475" s="5" t="s">
        <v>232</v>
      </c>
      <c r="H475" s="8">
        <v>258.14999999999998</v>
      </c>
      <c r="I475" s="8">
        <v>-258.14999999999998</v>
      </c>
    </row>
    <row r="476" spans="1:9" x14ac:dyDescent="0.25">
      <c r="A476" s="5"/>
      <c r="B476" s="5"/>
      <c r="C476" s="5"/>
      <c r="D476" s="6"/>
      <c r="E476" s="5"/>
      <c r="F476" s="5"/>
      <c r="G476" s="5" t="s">
        <v>223</v>
      </c>
      <c r="H476" s="8">
        <v>145.6</v>
      </c>
      <c r="I476" s="8">
        <v>-145.6</v>
      </c>
    </row>
    <row r="477" spans="1:9" x14ac:dyDescent="0.25">
      <c r="A477" s="5"/>
      <c r="B477" s="5"/>
      <c r="C477" s="5"/>
      <c r="D477" s="6"/>
      <c r="E477" s="5"/>
      <c r="F477" s="5"/>
      <c r="G477" s="5" t="s">
        <v>187</v>
      </c>
      <c r="H477" s="8">
        <v>-117.94</v>
      </c>
      <c r="I477" s="8">
        <v>117.94</v>
      </c>
    </row>
    <row r="478" spans="1:9" x14ac:dyDescent="0.25">
      <c r="A478" s="5"/>
      <c r="B478" s="5"/>
      <c r="C478" s="5"/>
      <c r="D478" s="6"/>
      <c r="E478" s="5"/>
      <c r="F478" s="5"/>
      <c r="G478" s="5" t="s">
        <v>224</v>
      </c>
      <c r="H478" s="8">
        <v>117.94</v>
      </c>
      <c r="I478" s="8">
        <v>-117.94</v>
      </c>
    </row>
    <row r="479" spans="1:9" x14ac:dyDescent="0.25">
      <c r="A479" s="5"/>
      <c r="B479" s="5"/>
      <c r="C479" s="5"/>
      <c r="D479" s="6"/>
      <c r="E479" s="5"/>
      <c r="F479" s="5"/>
      <c r="G479" s="5" t="s">
        <v>229</v>
      </c>
      <c r="H479" s="8">
        <v>44</v>
      </c>
      <c r="I479" s="8">
        <v>-44</v>
      </c>
    </row>
    <row r="480" spans="1:9" x14ac:dyDescent="0.25">
      <c r="A480" s="5"/>
      <c r="B480" s="5"/>
      <c r="C480" s="5"/>
      <c r="D480" s="6"/>
      <c r="E480" s="5"/>
      <c r="F480" s="5"/>
      <c r="G480" s="5" t="s">
        <v>225</v>
      </c>
      <c r="H480" s="8">
        <v>-112.84</v>
      </c>
      <c r="I480" s="8">
        <v>112.84</v>
      </c>
    </row>
    <row r="481" spans="1:9" x14ac:dyDescent="0.25">
      <c r="A481" s="5"/>
      <c r="B481" s="5"/>
      <c r="C481" s="5"/>
      <c r="D481" s="6"/>
      <c r="E481" s="5"/>
      <c r="F481" s="5"/>
      <c r="G481" s="5" t="s">
        <v>226</v>
      </c>
      <c r="H481" s="8">
        <v>112.84</v>
      </c>
      <c r="I481" s="8">
        <v>-112.84</v>
      </c>
    </row>
    <row r="482" spans="1:9" x14ac:dyDescent="0.25">
      <c r="A482" s="5"/>
      <c r="B482" s="5"/>
      <c r="C482" s="5"/>
      <c r="D482" s="6"/>
      <c r="E482" s="5"/>
      <c r="F482" s="5"/>
      <c r="G482" s="5" t="s">
        <v>226</v>
      </c>
      <c r="H482" s="8">
        <v>112.84</v>
      </c>
      <c r="I482" s="8">
        <v>-112.84</v>
      </c>
    </row>
    <row r="483" spans="1:9" x14ac:dyDescent="0.25">
      <c r="A483" s="5"/>
      <c r="B483" s="5"/>
      <c r="C483" s="5"/>
      <c r="D483" s="6"/>
      <c r="E483" s="5"/>
      <c r="F483" s="5"/>
      <c r="G483" s="5" t="s">
        <v>227</v>
      </c>
      <c r="H483" s="8">
        <v>-26.39</v>
      </c>
      <c r="I483" s="8">
        <v>26.39</v>
      </c>
    </row>
    <row r="484" spans="1:9" x14ac:dyDescent="0.25">
      <c r="A484" s="5"/>
      <c r="B484" s="5"/>
      <c r="C484" s="5"/>
      <c r="D484" s="6"/>
      <c r="E484" s="5"/>
      <c r="F484" s="5"/>
      <c r="G484" s="5" t="s">
        <v>226</v>
      </c>
      <c r="H484" s="8">
        <v>26.39</v>
      </c>
      <c r="I484" s="8">
        <v>-26.39</v>
      </c>
    </row>
    <row r="485" spans="1:9" x14ac:dyDescent="0.25">
      <c r="A485" s="5"/>
      <c r="B485" s="5"/>
      <c r="C485" s="5"/>
      <c r="D485" s="6"/>
      <c r="E485" s="5"/>
      <c r="F485" s="5"/>
      <c r="G485" s="5" t="s">
        <v>226</v>
      </c>
      <c r="H485" s="8">
        <v>26.39</v>
      </c>
      <c r="I485" s="8">
        <v>-26.39</v>
      </c>
    </row>
    <row r="486" spans="1:9" x14ac:dyDescent="0.25">
      <c r="A486" s="5"/>
      <c r="B486" s="5"/>
      <c r="C486" s="5"/>
      <c r="D486" s="6"/>
      <c r="E486" s="5"/>
      <c r="F486" s="5"/>
      <c r="G486" s="5" t="s">
        <v>233</v>
      </c>
      <c r="H486" s="8">
        <v>-10.92</v>
      </c>
      <c r="I486" s="8">
        <v>10.92</v>
      </c>
    </row>
    <row r="487" spans="1:9" x14ac:dyDescent="0.25">
      <c r="A487" s="5"/>
      <c r="B487" s="5"/>
      <c r="C487" s="5"/>
      <c r="D487" s="6"/>
      <c r="E487" s="5"/>
      <c r="F487" s="5"/>
      <c r="G487" s="5" t="s">
        <v>233</v>
      </c>
      <c r="H487" s="8">
        <v>10.92</v>
      </c>
      <c r="I487" s="8">
        <v>-10.92</v>
      </c>
    </row>
    <row r="488" spans="1:9" x14ac:dyDescent="0.25">
      <c r="A488" s="5"/>
      <c r="B488" s="5"/>
      <c r="C488" s="5"/>
      <c r="D488" s="6"/>
      <c r="E488" s="5"/>
      <c r="F488" s="5"/>
      <c r="G488" s="5" t="s">
        <v>226</v>
      </c>
      <c r="H488" s="8">
        <v>-38.22</v>
      </c>
      <c r="I488" s="8">
        <v>38.22</v>
      </c>
    </row>
    <row r="489" spans="1:9" ht="15.75" thickBot="1" x14ac:dyDescent="0.3">
      <c r="A489" s="5"/>
      <c r="B489" s="5"/>
      <c r="C489" s="5"/>
      <c r="D489" s="6"/>
      <c r="E489" s="5"/>
      <c r="F489" s="5"/>
      <c r="G489" s="5" t="s">
        <v>226</v>
      </c>
      <c r="H489" s="7">
        <v>38.22</v>
      </c>
      <c r="I489" s="7">
        <v>-38.22</v>
      </c>
    </row>
    <row r="490" spans="1:9" x14ac:dyDescent="0.25">
      <c r="A490" s="5" t="s">
        <v>9</v>
      </c>
      <c r="B490" s="5"/>
      <c r="C490" s="5"/>
      <c r="D490" s="6"/>
      <c r="E490" s="5"/>
      <c r="F490" s="5"/>
      <c r="G490" s="5"/>
      <c r="H490" s="8">
        <f>ROUND(SUM(H472:H489),5)</f>
        <v>-1233.02</v>
      </c>
      <c r="I490" s="8">
        <f>ROUND(SUM(I472:I489),5)</f>
        <v>1233.02</v>
      </c>
    </row>
    <row r="491" spans="1:9" x14ac:dyDescent="0.25">
      <c r="A491" s="2" t="s">
        <v>8</v>
      </c>
      <c r="B491" s="2"/>
      <c r="C491" s="2"/>
      <c r="D491" s="3"/>
      <c r="E491" s="2"/>
      <c r="F491" s="2"/>
      <c r="G491" s="2"/>
      <c r="H491" s="4"/>
      <c r="I491" s="4"/>
    </row>
    <row r="492" spans="1:9" x14ac:dyDescent="0.25">
      <c r="A492" s="1"/>
      <c r="B492" s="2" t="s">
        <v>13</v>
      </c>
      <c r="C492" s="2" t="s">
        <v>108</v>
      </c>
      <c r="D492" s="3">
        <v>46092</v>
      </c>
      <c r="E492" s="2" t="s">
        <v>165</v>
      </c>
      <c r="F492" s="2"/>
      <c r="G492" s="2" t="s">
        <v>166</v>
      </c>
      <c r="H492" s="4"/>
      <c r="I492" s="4">
        <v>-1262.04</v>
      </c>
    </row>
    <row r="493" spans="1:9" x14ac:dyDescent="0.25">
      <c r="A493" s="2" t="s">
        <v>8</v>
      </c>
      <c r="B493" s="2"/>
      <c r="C493" s="2"/>
      <c r="D493" s="3"/>
      <c r="E493" s="2"/>
      <c r="F493" s="2"/>
      <c r="G493" s="2"/>
      <c r="H493" s="4"/>
      <c r="I493" s="4"/>
    </row>
    <row r="494" spans="1:9" x14ac:dyDescent="0.25">
      <c r="A494" s="5"/>
      <c r="B494" s="5"/>
      <c r="C494" s="5"/>
      <c r="D494" s="6"/>
      <c r="E494" s="5"/>
      <c r="F494" s="5"/>
      <c r="G494" s="5" t="s">
        <v>221</v>
      </c>
      <c r="H494" s="8">
        <v>-1399.2</v>
      </c>
      <c r="I494" s="8">
        <v>1399.2</v>
      </c>
    </row>
    <row r="495" spans="1:9" x14ac:dyDescent="0.25">
      <c r="A495" s="5"/>
      <c r="B495" s="5"/>
      <c r="C495" s="5"/>
      <c r="D495" s="6"/>
      <c r="E495" s="5"/>
      <c r="F495" s="5"/>
      <c r="G495" s="5" t="s">
        <v>222</v>
      </c>
      <c r="H495" s="8">
        <v>-209.88</v>
      </c>
      <c r="I495" s="8">
        <v>209.88</v>
      </c>
    </row>
    <row r="496" spans="1:9" x14ac:dyDescent="0.25">
      <c r="A496" s="5"/>
      <c r="B496" s="5"/>
      <c r="C496" s="5"/>
      <c r="D496" s="6"/>
      <c r="E496" s="5"/>
      <c r="F496" s="5"/>
      <c r="G496" s="5" t="s">
        <v>170</v>
      </c>
      <c r="H496" s="8">
        <v>-652.96</v>
      </c>
      <c r="I496" s="8">
        <v>652.96</v>
      </c>
    </row>
    <row r="497" spans="1:9" x14ac:dyDescent="0.25">
      <c r="A497" s="5"/>
      <c r="B497" s="5"/>
      <c r="C497" s="5"/>
      <c r="D497" s="6"/>
      <c r="E497" s="5"/>
      <c r="F497" s="5"/>
      <c r="G497" s="5" t="s">
        <v>223</v>
      </c>
      <c r="H497" s="8">
        <v>180.96</v>
      </c>
      <c r="I497" s="8">
        <v>-180.96</v>
      </c>
    </row>
    <row r="498" spans="1:9" x14ac:dyDescent="0.25">
      <c r="A498" s="5"/>
      <c r="B498" s="5"/>
      <c r="C498" s="5"/>
      <c r="D498" s="6"/>
      <c r="E498" s="5"/>
      <c r="F498" s="5"/>
      <c r="G498" s="5" t="s">
        <v>232</v>
      </c>
      <c r="H498" s="8">
        <v>480</v>
      </c>
      <c r="I498" s="8">
        <v>-480</v>
      </c>
    </row>
    <row r="499" spans="1:9" x14ac:dyDescent="0.25">
      <c r="A499" s="5"/>
      <c r="B499" s="5"/>
      <c r="C499" s="5"/>
      <c r="D499" s="6"/>
      <c r="E499" s="5"/>
      <c r="F499" s="5"/>
      <c r="G499" s="5" t="s">
        <v>187</v>
      </c>
      <c r="H499" s="8">
        <v>-146.58000000000001</v>
      </c>
      <c r="I499" s="8">
        <v>146.58000000000001</v>
      </c>
    </row>
    <row r="500" spans="1:9" x14ac:dyDescent="0.25">
      <c r="A500" s="5"/>
      <c r="B500" s="5"/>
      <c r="C500" s="5"/>
      <c r="D500" s="6"/>
      <c r="E500" s="5"/>
      <c r="F500" s="5"/>
      <c r="G500" s="5" t="s">
        <v>224</v>
      </c>
      <c r="H500" s="8">
        <v>146.58000000000001</v>
      </c>
      <c r="I500" s="8">
        <v>-146.58000000000001</v>
      </c>
    </row>
    <row r="501" spans="1:9" x14ac:dyDescent="0.25">
      <c r="A501" s="5"/>
      <c r="B501" s="5"/>
      <c r="C501" s="5"/>
      <c r="D501" s="6"/>
      <c r="E501" s="5"/>
      <c r="F501" s="5"/>
      <c r="G501" s="5" t="s">
        <v>229</v>
      </c>
      <c r="H501" s="8">
        <v>166</v>
      </c>
      <c r="I501" s="8">
        <v>-166</v>
      </c>
    </row>
    <row r="502" spans="1:9" x14ac:dyDescent="0.25">
      <c r="A502" s="5"/>
      <c r="B502" s="5"/>
      <c r="C502" s="5"/>
      <c r="D502" s="6"/>
      <c r="E502" s="5"/>
      <c r="F502" s="5"/>
      <c r="G502" s="5" t="s">
        <v>225</v>
      </c>
      <c r="H502" s="8">
        <v>-140.24</v>
      </c>
      <c r="I502" s="8">
        <v>140.24</v>
      </c>
    </row>
    <row r="503" spans="1:9" x14ac:dyDescent="0.25">
      <c r="A503" s="5"/>
      <c r="B503" s="5"/>
      <c r="C503" s="5"/>
      <c r="D503" s="6"/>
      <c r="E503" s="5"/>
      <c r="F503" s="5"/>
      <c r="G503" s="5" t="s">
        <v>226</v>
      </c>
      <c r="H503" s="8">
        <v>140.24</v>
      </c>
      <c r="I503" s="8">
        <v>-140.24</v>
      </c>
    </row>
    <row r="504" spans="1:9" x14ac:dyDescent="0.25">
      <c r="A504" s="5"/>
      <c r="B504" s="5"/>
      <c r="C504" s="5"/>
      <c r="D504" s="6"/>
      <c r="E504" s="5"/>
      <c r="F504" s="5"/>
      <c r="G504" s="5" t="s">
        <v>226</v>
      </c>
      <c r="H504" s="8">
        <v>140.24</v>
      </c>
      <c r="I504" s="8">
        <v>-140.24</v>
      </c>
    </row>
    <row r="505" spans="1:9" x14ac:dyDescent="0.25">
      <c r="A505" s="5"/>
      <c r="B505" s="5"/>
      <c r="C505" s="5"/>
      <c r="D505" s="6"/>
      <c r="E505" s="5"/>
      <c r="F505" s="5"/>
      <c r="G505" s="5" t="s">
        <v>227</v>
      </c>
      <c r="H505" s="8">
        <v>-32.799999999999997</v>
      </c>
      <c r="I505" s="8">
        <v>32.799999999999997</v>
      </c>
    </row>
    <row r="506" spans="1:9" x14ac:dyDescent="0.25">
      <c r="A506" s="5"/>
      <c r="B506" s="5"/>
      <c r="C506" s="5"/>
      <c r="D506" s="6"/>
      <c r="E506" s="5"/>
      <c r="F506" s="5"/>
      <c r="G506" s="5" t="s">
        <v>226</v>
      </c>
      <c r="H506" s="8">
        <v>32.799999999999997</v>
      </c>
      <c r="I506" s="8">
        <v>-32.799999999999997</v>
      </c>
    </row>
    <row r="507" spans="1:9" ht="15.75" thickBot="1" x14ac:dyDescent="0.3">
      <c r="A507" s="5"/>
      <c r="B507" s="5"/>
      <c r="C507" s="5"/>
      <c r="D507" s="6"/>
      <c r="E507" s="5"/>
      <c r="F507" s="5"/>
      <c r="G507" s="5" t="s">
        <v>226</v>
      </c>
      <c r="H507" s="7">
        <v>32.799999999999997</v>
      </c>
      <c r="I507" s="7">
        <v>-32.799999999999997</v>
      </c>
    </row>
    <row r="508" spans="1:9" x14ac:dyDescent="0.25">
      <c r="A508" s="5" t="s">
        <v>9</v>
      </c>
      <c r="B508" s="5"/>
      <c r="C508" s="5"/>
      <c r="D508" s="6"/>
      <c r="E508" s="5"/>
      <c r="F508" s="5"/>
      <c r="G508" s="5"/>
      <c r="H508" s="8">
        <f>ROUND(SUM(H493:H507),5)</f>
        <v>-1262.04</v>
      </c>
      <c r="I508" s="8">
        <f>ROUND(SUM(I493:I507),5)</f>
        <v>1262.04</v>
      </c>
    </row>
    <row r="509" spans="1:9" x14ac:dyDescent="0.25">
      <c r="A509" s="2" t="s">
        <v>8</v>
      </c>
      <c r="B509" s="2"/>
      <c r="C509" s="2"/>
      <c r="D509" s="3"/>
      <c r="E509" s="2"/>
      <c r="F509" s="2"/>
      <c r="G509" s="2"/>
      <c r="H509" s="4"/>
      <c r="I509" s="4"/>
    </row>
    <row r="510" spans="1:9" x14ac:dyDescent="0.25">
      <c r="A510" s="1"/>
      <c r="B510" s="2" t="s">
        <v>13</v>
      </c>
      <c r="C510" s="2" t="s">
        <v>235</v>
      </c>
      <c r="D510" s="3">
        <v>46092</v>
      </c>
      <c r="E510" s="2" t="s">
        <v>263</v>
      </c>
      <c r="F510" s="2"/>
      <c r="G510" s="2" t="s">
        <v>166</v>
      </c>
      <c r="H510" s="4"/>
      <c r="I510" s="4">
        <v>-912.51</v>
      </c>
    </row>
    <row r="511" spans="1:9" x14ac:dyDescent="0.25">
      <c r="A511" s="2" t="s">
        <v>8</v>
      </c>
      <c r="B511" s="2"/>
      <c r="C511" s="2"/>
      <c r="D511" s="3"/>
      <c r="E511" s="2"/>
      <c r="F511" s="2"/>
      <c r="G511" s="2"/>
      <c r="H511" s="4"/>
      <c r="I511" s="4"/>
    </row>
    <row r="512" spans="1:9" x14ac:dyDescent="0.25">
      <c r="A512" s="5"/>
      <c r="B512" s="5"/>
      <c r="C512" s="5"/>
      <c r="D512" s="6"/>
      <c r="E512" s="5"/>
      <c r="F512" s="5"/>
      <c r="G512" s="5" t="s">
        <v>230</v>
      </c>
      <c r="H512" s="8">
        <v>-1085</v>
      </c>
      <c r="I512" s="8">
        <v>1085</v>
      </c>
    </row>
    <row r="513" spans="1:9" x14ac:dyDescent="0.25">
      <c r="A513" s="5"/>
      <c r="B513" s="5"/>
      <c r="C513" s="5"/>
      <c r="D513" s="6"/>
      <c r="E513" s="5"/>
      <c r="F513" s="5"/>
      <c r="G513" s="5" t="s">
        <v>285</v>
      </c>
      <c r="H513" s="8">
        <v>42.49</v>
      </c>
      <c r="I513" s="8">
        <v>-42.49</v>
      </c>
    </row>
    <row r="514" spans="1:9" x14ac:dyDescent="0.25">
      <c r="A514" s="5"/>
      <c r="B514" s="5"/>
      <c r="C514" s="5"/>
      <c r="D514" s="6"/>
      <c r="E514" s="5"/>
      <c r="F514" s="5"/>
      <c r="G514" s="5" t="s">
        <v>229</v>
      </c>
      <c r="H514" s="8">
        <v>47</v>
      </c>
      <c r="I514" s="8">
        <v>-47</v>
      </c>
    </row>
    <row r="515" spans="1:9" x14ac:dyDescent="0.25">
      <c r="A515" s="5"/>
      <c r="B515" s="5"/>
      <c r="C515" s="5"/>
      <c r="D515" s="6"/>
      <c r="E515" s="5"/>
      <c r="F515" s="5"/>
      <c r="G515" s="5" t="s">
        <v>225</v>
      </c>
      <c r="H515" s="8">
        <v>-67.27</v>
      </c>
      <c r="I515" s="8">
        <v>67.27</v>
      </c>
    </row>
    <row r="516" spans="1:9" x14ac:dyDescent="0.25">
      <c r="A516" s="5"/>
      <c r="B516" s="5"/>
      <c r="C516" s="5"/>
      <c r="D516" s="6"/>
      <c r="E516" s="5"/>
      <c r="F516" s="5"/>
      <c r="G516" s="5" t="s">
        <v>226</v>
      </c>
      <c r="H516" s="8">
        <v>67.27</v>
      </c>
      <c r="I516" s="8">
        <v>-67.27</v>
      </c>
    </row>
    <row r="517" spans="1:9" x14ac:dyDescent="0.25">
      <c r="A517" s="5"/>
      <c r="B517" s="5"/>
      <c r="C517" s="5"/>
      <c r="D517" s="6"/>
      <c r="E517" s="5"/>
      <c r="F517" s="5"/>
      <c r="G517" s="5" t="s">
        <v>226</v>
      </c>
      <c r="H517" s="8">
        <v>67.27</v>
      </c>
      <c r="I517" s="8">
        <v>-67.27</v>
      </c>
    </row>
    <row r="518" spans="1:9" x14ac:dyDescent="0.25">
      <c r="A518" s="5"/>
      <c r="B518" s="5"/>
      <c r="C518" s="5"/>
      <c r="D518" s="6"/>
      <c r="E518" s="5"/>
      <c r="F518" s="5"/>
      <c r="G518" s="5" t="s">
        <v>227</v>
      </c>
      <c r="H518" s="8">
        <v>-15.73</v>
      </c>
      <c r="I518" s="8">
        <v>15.73</v>
      </c>
    </row>
    <row r="519" spans="1:9" x14ac:dyDescent="0.25">
      <c r="A519" s="5"/>
      <c r="B519" s="5"/>
      <c r="C519" s="5"/>
      <c r="D519" s="6"/>
      <c r="E519" s="5"/>
      <c r="F519" s="5"/>
      <c r="G519" s="5" t="s">
        <v>226</v>
      </c>
      <c r="H519" s="8">
        <v>15.73</v>
      </c>
      <c r="I519" s="8">
        <v>-15.73</v>
      </c>
    </row>
    <row r="520" spans="1:9" x14ac:dyDescent="0.25">
      <c r="A520" s="5"/>
      <c r="B520" s="5"/>
      <c r="C520" s="5"/>
      <c r="D520" s="6"/>
      <c r="E520" s="5"/>
      <c r="F520" s="5"/>
      <c r="G520" s="5" t="s">
        <v>226</v>
      </c>
      <c r="H520" s="8">
        <v>15.73</v>
      </c>
      <c r="I520" s="8">
        <v>-15.73</v>
      </c>
    </row>
    <row r="521" spans="1:9" x14ac:dyDescent="0.25">
      <c r="A521" s="5"/>
      <c r="B521" s="5"/>
      <c r="C521" s="5"/>
      <c r="D521" s="6"/>
      <c r="E521" s="5"/>
      <c r="F521" s="5"/>
      <c r="G521" s="5" t="s">
        <v>233</v>
      </c>
      <c r="H521" s="8">
        <v>-6.51</v>
      </c>
      <c r="I521" s="8">
        <v>6.51</v>
      </c>
    </row>
    <row r="522" spans="1:9" x14ac:dyDescent="0.25">
      <c r="A522" s="5"/>
      <c r="B522" s="5"/>
      <c r="C522" s="5"/>
      <c r="D522" s="6"/>
      <c r="E522" s="5"/>
      <c r="F522" s="5"/>
      <c r="G522" s="5" t="s">
        <v>233</v>
      </c>
      <c r="H522" s="8">
        <v>6.51</v>
      </c>
      <c r="I522" s="8">
        <v>-6.51</v>
      </c>
    </row>
    <row r="523" spans="1:9" x14ac:dyDescent="0.25">
      <c r="A523" s="5"/>
      <c r="B523" s="5"/>
      <c r="C523" s="5"/>
      <c r="D523" s="6"/>
      <c r="E523" s="5"/>
      <c r="F523" s="5"/>
      <c r="G523" s="5" t="s">
        <v>226</v>
      </c>
      <c r="H523" s="8">
        <v>-22.79</v>
      </c>
      <c r="I523" s="8">
        <v>22.79</v>
      </c>
    </row>
    <row r="524" spans="1:9" ht="15.75" thickBot="1" x14ac:dyDescent="0.3">
      <c r="A524" s="5"/>
      <c r="B524" s="5"/>
      <c r="C524" s="5"/>
      <c r="D524" s="6"/>
      <c r="E524" s="5"/>
      <c r="F524" s="5"/>
      <c r="G524" s="5" t="s">
        <v>226</v>
      </c>
      <c r="H524" s="7">
        <v>22.79</v>
      </c>
      <c r="I524" s="7">
        <v>-22.79</v>
      </c>
    </row>
    <row r="525" spans="1:9" x14ac:dyDescent="0.25">
      <c r="A525" s="5" t="s">
        <v>9</v>
      </c>
      <c r="B525" s="5"/>
      <c r="C525" s="5"/>
      <c r="D525" s="6"/>
      <c r="E525" s="5"/>
      <c r="F525" s="5"/>
      <c r="G525" s="5"/>
      <c r="H525" s="8">
        <f>ROUND(SUM(H511:H524),5)</f>
        <v>-912.51</v>
      </c>
      <c r="I525" s="8">
        <f>ROUND(SUM(I511:I524),5)</f>
        <v>912.51</v>
      </c>
    </row>
    <row r="526" spans="1:9" x14ac:dyDescent="0.25">
      <c r="A526" s="2" t="s">
        <v>8</v>
      </c>
      <c r="B526" s="2"/>
      <c r="C526" s="2"/>
      <c r="D526" s="3"/>
      <c r="E526" s="2"/>
      <c r="F526" s="2"/>
      <c r="G526" s="2"/>
      <c r="H526" s="4"/>
      <c r="I526" s="4"/>
    </row>
    <row r="527" spans="1:9" x14ac:dyDescent="0.25">
      <c r="A527" s="1"/>
      <c r="B527" s="2" t="s">
        <v>13</v>
      </c>
      <c r="C527" s="2" t="s">
        <v>236</v>
      </c>
      <c r="D527" s="3">
        <v>46092</v>
      </c>
      <c r="E527" s="2" t="s">
        <v>153</v>
      </c>
      <c r="F527" s="2"/>
      <c r="G527" s="2" t="s">
        <v>166</v>
      </c>
      <c r="H527" s="4"/>
      <c r="I527" s="4">
        <v>-1249.33</v>
      </c>
    </row>
    <row r="528" spans="1:9" x14ac:dyDescent="0.25">
      <c r="A528" s="2" t="s">
        <v>8</v>
      </c>
      <c r="B528" s="2"/>
      <c r="C528" s="2"/>
      <c r="D528" s="3"/>
      <c r="E528" s="2"/>
      <c r="F528" s="2"/>
      <c r="G528" s="2"/>
      <c r="H528" s="4"/>
      <c r="I528" s="4"/>
    </row>
    <row r="529" spans="1:9" x14ac:dyDescent="0.25">
      <c r="A529" s="5"/>
      <c r="B529" s="5"/>
      <c r="C529" s="5"/>
      <c r="D529" s="6"/>
      <c r="E529" s="5"/>
      <c r="F529" s="5"/>
      <c r="G529" s="5" t="s">
        <v>228</v>
      </c>
      <c r="H529" s="8">
        <v>-1003</v>
      </c>
      <c r="I529" s="8">
        <v>1003</v>
      </c>
    </row>
    <row r="530" spans="1:9" x14ac:dyDescent="0.25">
      <c r="A530" s="5"/>
      <c r="B530" s="5"/>
      <c r="C530" s="5"/>
      <c r="D530" s="6"/>
      <c r="E530" s="5"/>
      <c r="F530" s="5"/>
      <c r="G530" s="5" t="s">
        <v>228</v>
      </c>
      <c r="H530" s="8">
        <v>-70.13</v>
      </c>
      <c r="I530" s="8">
        <v>70.13</v>
      </c>
    </row>
    <row r="531" spans="1:9" x14ac:dyDescent="0.25">
      <c r="A531" s="5"/>
      <c r="B531" s="5"/>
      <c r="C531" s="5"/>
      <c r="D531" s="6"/>
      <c r="E531" s="5"/>
      <c r="F531" s="5"/>
      <c r="G531" s="5" t="s">
        <v>286</v>
      </c>
      <c r="H531" s="8">
        <v>-408</v>
      </c>
      <c r="I531" s="8">
        <v>408</v>
      </c>
    </row>
    <row r="532" spans="1:9" x14ac:dyDescent="0.25">
      <c r="A532" s="5"/>
      <c r="B532" s="5"/>
      <c r="C532" s="5"/>
      <c r="D532" s="6"/>
      <c r="E532" s="5"/>
      <c r="F532" s="5"/>
      <c r="G532" s="5" t="s">
        <v>223</v>
      </c>
      <c r="H532" s="8">
        <v>118.49</v>
      </c>
      <c r="I532" s="8">
        <v>-118.49</v>
      </c>
    </row>
    <row r="533" spans="1:9" x14ac:dyDescent="0.25">
      <c r="A533" s="5"/>
      <c r="B533" s="5"/>
      <c r="C533" s="5"/>
      <c r="D533" s="6"/>
      <c r="E533" s="5"/>
      <c r="F533" s="5"/>
      <c r="G533" s="5" t="s">
        <v>187</v>
      </c>
      <c r="H533" s="8">
        <v>-95.98</v>
      </c>
      <c r="I533" s="8">
        <v>95.98</v>
      </c>
    </row>
    <row r="534" spans="1:9" x14ac:dyDescent="0.25">
      <c r="A534" s="5"/>
      <c r="B534" s="5"/>
      <c r="C534" s="5"/>
      <c r="D534" s="6"/>
      <c r="E534" s="5"/>
      <c r="F534" s="5"/>
      <c r="G534" s="5" t="s">
        <v>224</v>
      </c>
      <c r="H534" s="8">
        <v>95.98</v>
      </c>
      <c r="I534" s="8">
        <v>-95.98</v>
      </c>
    </row>
    <row r="535" spans="1:9" x14ac:dyDescent="0.25">
      <c r="A535" s="5"/>
      <c r="B535" s="5"/>
      <c r="C535" s="5"/>
      <c r="D535" s="6"/>
      <c r="E535" s="5"/>
      <c r="F535" s="5"/>
      <c r="G535" s="5" t="s">
        <v>225</v>
      </c>
      <c r="H535" s="8">
        <v>-91.83</v>
      </c>
      <c r="I535" s="8">
        <v>91.83</v>
      </c>
    </row>
    <row r="536" spans="1:9" x14ac:dyDescent="0.25">
      <c r="A536" s="5"/>
      <c r="B536" s="5"/>
      <c r="C536" s="5"/>
      <c r="D536" s="6"/>
      <c r="E536" s="5"/>
      <c r="F536" s="5"/>
      <c r="G536" s="5" t="s">
        <v>226</v>
      </c>
      <c r="H536" s="8">
        <v>91.83</v>
      </c>
      <c r="I536" s="8">
        <v>-91.83</v>
      </c>
    </row>
    <row r="537" spans="1:9" x14ac:dyDescent="0.25">
      <c r="A537" s="5"/>
      <c r="B537" s="5"/>
      <c r="C537" s="5"/>
      <c r="D537" s="6"/>
      <c r="E537" s="5"/>
      <c r="F537" s="5"/>
      <c r="G537" s="5" t="s">
        <v>226</v>
      </c>
      <c r="H537" s="8">
        <v>91.83</v>
      </c>
      <c r="I537" s="8">
        <v>-91.83</v>
      </c>
    </row>
    <row r="538" spans="1:9" x14ac:dyDescent="0.25">
      <c r="A538" s="5"/>
      <c r="B538" s="5"/>
      <c r="C538" s="5"/>
      <c r="D538" s="6"/>
      <c r="E538" s="5"/>
      <c r="F538" s="5"/>
      <c r="G538" s="5" t="s">
        <v>227</v>
      </c>
      <c r="H538" s="8">
        <v>-21.48</v>
      </c>
      <c r="I538" s="8">
        <v>21.48</v>
      </c>
    </row>
    <row r="539" spans="1:9" x14ac:dyDescent="0.25">
      <c r="A539" s="5"/>
      <c r="B539" s="5"/>
      <c r="C539" s="5"/>
      <c r="D539" s="6"/>
      <c r="E539" s="5"/>
      <c r="F539" s="5"/>
      <c r="G539" s="5" t="s">
        <v>226</v>
      </c>
      <c r="H539" s="8">
        <v>21.48</v>
      </c>
      <c r="I539" s="8">
        <v>-21.48</v>
      </c>
    </row>
    <row r="540" spans="1:9" x14ac:dyDescent="0.25">
      <c r="A540" s="5"/>
      <c r="B540" s="5"/>
      <c r="C540" s="5"/>
      <c r="D540" s="6"/>
      <c r="E540" s="5"/>
      <c r="F540" s="5"/>
      <c r="G540" s="5" t="s">
        <v>226</v>
      </c>
      <c r="H540" s="8">
        <v>21.48</v>
      </c>
      <c r="I540" s="8">
        <v>-21.48</v>
      </c>
    </row>
    <row r="541" spans="1:9" x14ac:dyDescent="0.25">
      <c r="A541" s="5"/>
      <c r="B541" s="5"/>
      <c r="C541" s="5"/>
      <c r="D541" s="6"/>
      <c r="E541" s="5"/>
      <c r="F541" s="5"/>
      <c r="G541" s="5" t="s">
        <v>233</v>
      </c>
      <c r="H541" s="8">
        <v>-7.92</v>
      </c>
      <c r="I541" s="8">
        <v>7.92</v>
      </c>
    </row>
    <row r="542" spans="1:9" x14ac:dyDescent="0.25">
      <c r="A542" s="5"/>
      <c r="B542" s="5"/>
      <c r="C542" s="5"/>
      <c r="D542" s="6"/>
      <c r="E542" s="5"/>
      <c r="F542" s="5"/>
      <c r="G542" s="5" t="s">
        <v>233</v>
      </c>
      <c r="H542" s="8">
        <v>7.92</v>
      </c>
      <c r="I542" s="8">
        <v>-7.92</v>
      </c>
    </row>
    <row r="543" spans="1:9" x14ac:dyDescent="0.25">
      <c r="A543" s="5"/>
      <c r="B543" s="5"/>
      <c r="C543" s="5"/>
      <c r="D543" s="6"/>
      <c r="E543" s="5"/>
      <c r="F543" s="5"/>
      <c r="G543" s="5" t="s">
        <v>226</v>
      </c>
      <c r="H543" s="8">
        <v>-31.11</v>
      </c>
      <c r="I543" s="8">
        <v>31.11</v>
      </c>
    </row>
    <row r="544" spans="1:9" ht="15.75" thickBot="1" x14ac:dyDescent="0.3">
      <c r="A544" s="5"/>
      <c r="B544" s="5"/>
      <c r="C544" s="5"/>
      <c r="D544" s="6"/>
      <c r="E544" s="5"/>
      <c r="F544" s="5"/>
      <c r="G544" s="5" t="s">
        <v>226</v>
      </c>
      <c r="H544" s="7">
        <v>31.11</v>
      </c>
      <c r="I544" s="7">
        <v>-31.11</v>
      </c>
    </row>
    <row r="545" spans="1:9" x14ac:dyDescent="0.25">
      <c r="A545" s="5" t="s">
        <v>9</v>
      </c>
      <c r="B545" s="5"/>
      <c r="C545" s="5"/>
      <c r="D545" s="6"/>
      <c r="E545" s="5"/>
      <c r="F545" s="5"/>
      <c r="G545" s="5"/>
      <c r="H545" s="8">
        <f>ROUND(SUM(H528:H544),5)</f>
        <v>-1249.33</v>
      </c>
      <c r="I545" s="8">
        <f>ROUND(SUM(I528:I544),5)</f>
        <v>1249.33</v>
      </c>
    </row>
    <row r="546" spans="1:9" x14ac:dyDescent="0.25">
      <c r="A546" s="2" t="s">
        <v>8</v>
      </c>
      <c r="B546" s="2"/>
      <c r="C546" s="2"/>
      <c r="D546" s="3"/>
      <c r="E546" s="2"/>
      <c r="F546" s="2"/>
      <c r="G546" s="2"/>
      <c r="H546" s="4"/>
      <c r="I546" s="4"/>
    </row>
    <row r="547" spans="1:9" x14ac:dyDescent="0.25">
      <c r="A547" s="1"/>
      <c r="B547" s="2" t="s">
        <v>13</v>
      </c>
      <c r="C547" s="2" t="s">
        <v>237</v>
      </c>
      <c r="D547" s="3">
        <v>46092</v>
      </c>
      <c r="E547" s="2" t="s">
        <v>264</v>
      </c>
      <c r="F547" s="2"/>
      <c r="G547" s="2" t="s">
        <v>166</v>
      </c>
      <c r="H547" s="4"/>
      <c r="I547" s="4">
        <v>-725.58</v>
      </c>
    </row>
    <row r="548" spans="1:9" x14ac:dyDescent="0.25">
      <c r="A548" s="2" t="s">
        <v>8</v>
      </c>
      <c r="B548" s="2"/>
      <c r="C548" s="2"/>
      <c r="D548" s="3"/>
      <c r="E548" s="2"/>
      <c r="F548" s="2"/>
      <c r="G548" s="2"/>
      <c r="H548" s="4"/>
      <c r="I548" s="4"/>
    </row>
    <row r="549" spans="1:9" x14ac:dyDescent="0.25">
      <c r="A549" s="5"/>
      <c r="B549" s="5"/>
      <c r="C549" s="5"/>
      <c r="D549" s="6"/>
      <c r="E549" s="5"/>
      <c r="F549" s="5"/>
      <c r="G549" s="5" t="s">
        <v>230</v>
      </c>
      <c r="H549" s="8">
        <v>-726.8</v>
      </c>
      <c r="I549" s="8">
        <v>726.8</v>
      </c>
    </row>
    <row r="550" spans="1:9" x14ac:dyDescent="0.25">
      <c r="A550" s="5"/>
      <c r="B550" s="5"/>
      <c r="C550" s="5"/>
      <c r="D550" s="6"/>
      <c r="E550" s="5"/>
      <c r="F550" s="5"/>
      <c r="G550" s="5" t="s">
        <v>231</v>
      </c>
      <c r="H550" s="8">
        <v>-218.08</v>
      </c>
      <c r="I550" s="8">
        <v>218.08</v>
      </c>
    </row>
    <row r="551" spans="1:9" x14ac:dyDescent="0.25">
      <c r="A551" s="5"/>
      <c r="B551" s="5"/>
      <c r="C551" s="5"/>
      <c r="D551" s="6"/>
      <c r="E551" s="5"/>
      <c r="F551" s="5"/>
      <c r="G551" s="5" t="s">
        <v>223</v>
      </c>
      <c r="H551" s="8">
        <v>75.59</v>
      </c>
      <c r="I551" s="8">
        <v>-75.59</v>
      </c>
    </row>
    <row r="552" spans="1:9" x14ac:dyDescent="0.25">
      <c r="A552" s="5"/>
      <c r="B552" s="5"/>
      <c r="C552" s="5"/>
      <c r="D552" s="6"/>
      <c r="E552" s="5"/>
      <c r="F552" s="5"/>
      <c r="G552" s="5" t="s">
        <v>188</v>
      </c>
      <c r="H552" s="8">
        <v>10</v>
      </c>
      <c r="I552" s="8">
        <v>-10</v>
      </c>
    </row>
    <row r="553" spans="1:9" x14ac:dyDescent="0.25">
      <c r="A553" s="5"/>
      <c r="B553" s="5"/>
      <c r="C553" s="5"/>
      <c r="D553" s="6"/>
      <c r="E553" s="5"/>
      <c r="F553" s="5"/>
      <c r="G553" s="5" t="s">
        <v>188</v>
      </c>
      <c r="H553" s="8">
        <v>1.59</v>
      </c>
      <c r="I553" s="8">
        <v>-1.59</v>
      </c>
    </row>
    <row r="554" spans="1:9" x14ac:dyDescent="0.25">
      <c r="A554" s="5"/>
      <c r="B554" s="5"/>
      <c r="C554" s="5"/>
      <c r="D554" s="6"/>
      <c r="E554" s="5"/>
      <c r="F554" s="5"/>
      <c r="G554" s="5" t="s">
        <v>188</v>
      </c>
      <c r="H554" s="8">
        <v>44.52</v>
      </c>
      <c r="I554" s="8">
        <v>-44.52</v>
      </c>
    </row>
    <row r="555" spans="1:9" x14ac:dyDescent="0.25">
      <c r="A555" s="5"/>
      <c r="B555" s="5"/>
      <c r="C555" s="5"/>
      <c r="D555" s="6"/>
      <c r="E555" s="5"/>
      <c r="F555" s="5"/>
      <c r="G555" s="5" t="s">
        <v>188</v>
      </c>
      <c r="H555" s="8">
        <v>15.31</v>
      </c>
      <c r="I555" s="8">
        <v>-15.31</v>
      </c>
    </row>
    <row r="556" spans="1:9" x14ac:dyDescent="0.25">
      <c r="A556" s="5"/>
      <c r="B556" s="5"/>
      <c r="C556" s="5"/>
      <c r="D556" s="6"/>
      <c r="E556" s="5"/>
      <c r="F556" s="5"/>
      <c r="G556" s="5" t="s">
        <v>187</v>
      </c>
      <c r="H556" s="8">
        <v>-61.23</v>
      </c>
      <c r="I556" s="8">
        <v>61.23</v>
      </c>
    </row>
    <row r="557" spans="1:9" x14ac:dyDescent="0.25">
      <c r="A557" s="5"/>
      <c r="B557" s="5"/>
      <c r="C557" s="5"/>
      <c r="D557" s="6"/>
      <c r="E557" s="5"/>
      <c r="F557" s="5"/>
      <c r="G557" s="5" t="s">
        <v>224</v>
      </c>
      <c r="H557" s="8">
        <v>61.23</v>
      </c>
      <c r="I557" s="8">
        <v>-61.23</v>
      </c>
    </row>
    <row r="558" spans="1:9" x14ac:dyDescent="0.25">
      <c r="A558" s="5"/>
      <c r="B558" s="5"/>
      <c r="C558" s="5"/>
      <c r="D558" s="6"/>
      <c r="E558" s="5"/>
      <c r="F558" s="5"/>
      <c r="G558" s="5" t="s">
        <v>225</v>
      </c>
      <c r="H558" s="8">
        <v>-58.59</v>
      </c>
      <c r="I558" s="8">
        <v>58.59</v>
      </c>
    </row>
    <row r="559" spans="1:9" x14ac:dyDescent="0.25">
      <c r="A559" s="5"/>
      <c r="B559" s="5"/>
      <c r="C559" s="5"/>
      <c r="D559" s="6"/>
      <c r="E559" s="5"/>
      <c r="F559" s="5"/>
      <c r="G559" s="5" t="s">
        <v>226</v>
      </c>
      <c r="H559" s="8">
        <v>58.59</v>
      </c>
      <c r="I559" s="8">
        <v>-58.59</v>
      </c>
    </row>
    <row r="560" spans="1:9" x14ac:dyDescent="0.25">
      <c r="A560" s="5"/>
      <c r="B560" s="5"/>
      <c r="C560" s="5"/>
      <c r="D560" s="6"/>
      <c r="E560" s="5"/>
      <c r="F560" s="5"/>
      <c r="G560" s="5" t="s">
        <v>226</v>
      </c>
      <c r="H560" s="8">
        <v>58.59</v>
      </c>
      <c r="I560" s="8">
        <v>-58.59</v>
      </c>
    </row>
    <row r="561" spans="1:9" x14ac:dyDescent="0.25">
      <c r="A561" s="5"/>
      <c r="B561" s="5"/>
      <c r="C561" s="5"/>
      <c r="D561" s="6"/>
      <c r="E561" s="5"/>
      <c r="F561" s="5"/>
      <c r="G561" s="5" t="s">
        <v>227</v>
      </c>
      <c r="H561" s="8">
        <v>-13.7</v>
      </c>
      <c r="I561" s="8">
        <v>13.7</v>
      </c>
    </row>
    <row r="562" spans="1:9" x14ac:dyDescent="0.25">
      <c r="A562" s="5"/>
      <c r="B562" s="5"/>
      <c r="C562" s="5"/>
      <c r="D562" s="6"/>
      <c r="E562" s="5"/>
      <c r="F562" s="5"/>
      <c r="G562" s="5" t="s">
        <v>226</v>
      </c>
      <c r="H562" s="8">
        <v>13.7</v>
      </c>
      <c r="I562" s="8">
        <v>-13.7</v>
      </c>
    </row>
    <row r="563" spans="1:9" x14ac:dyDescent="0.25">
      <c r="A563" s="5"/>
      <c r="B563" s="5"/>
      <c r="C563" s="5"/>
      <c r="D563" s="6"/>
      <c r="E563" s="5"/>
      <c r="F563" s="5"/>
      <c r="G563" s="5" t="s">
        <v>226</v>
      </c>
      <c r="H563" s="8">
        <v>13.7</v>
      </c>
      <c r="I563" s="8">
        <v>-13.7</v>
      </c>
    </row>
    <row r="564" spans="1:9" x14ac:dyDescent="0.25">
      <c r="A564" s="5"/>
      <c r="B564" s="5"/>
      <c r="C564" s="5"/>
      <c r="D564" s="6"/>
      <c r="E564" s="5"/>
      <c r="F564" s="5"/>
      <c r="G564" s="5" t="s">
        <v>233</v>
      </c>
      <c r="H564" s="8">
        <v>-5.67</v>
      </c>
      <c r="I564" s="8">
        <v>5.67</v>
      </c>
    </row>
    <row r="565" spans="1:9" x14ac:dyDescent="0.25">
      <c r="A565" s="5"/>
      <c r="B565" s="5"/>
      <c r="C565" s="5"/>
      <c r="D565" s="6"/>
      <c r="E565" s="5"/>
      <c r="F565" s="5"/>
      <c r="G565" s="5" t="s">
        <v>233</v>
      </c>
      <c r="H565" s="8">
        <v>5.67</v>
      </c>
      <c r="I565" s="8">
        <v>-5.67</v>
      </c>
    </row>
    <row r="566" spans="1:9" x14ac:dyDescent="0.25">
      <c r="A566" s="5"/>
      <c r="B566" s="5"/>
      <c r="C566" s="5"/>
      <c r="D566" s="6"/>
      <c r="E566" s="5"/>
      <c r="F566" s="5"/>
      <c r="G566" s="5" t="s">
        <v>226</v>
      </c>
      <c r="H566" s="8">
        <v>-19.850000000000001</v>
      </c>
      <c r="I566" s="8">
        <v>19.850000000000001</v>
      </c>
    </row>
    <row r="567" spans="1:9" ht="15.75" thickBot="1" x14ac:dyDescent="0.3">
      <c r="A567" s="5"/>
      <c r="B567" s="5"/>
      <c r="C567" s="5"/>
      <c r="D567" s="6"/>
      <c r="E567" s="5"/>
      <c r="F567" s="5"/>
      <c r="G567" s="5" t="s">
        <v>226</v>
      </c>
      <c r="H567" s="7">
        <v>19.850000000000001</v>
      </c>
      <c r="I567" s="7">
        <v>-19.850000000000001</v>
      </c>
    </row>
    <row r="568" spans="1:9" x14ac:dyDescent="0.25">
      <c r="A568" s="5" t="s">
        <v>9</v>
      </c>
      <c r="B568" s="5"/>
      <c r="C568" s="5"/>
      <c r="D568" s="6"/>
      <c r="E568" s="5"/>
      <c r="F568" s="5"/>
      <c r="G568" s="5"/>
      <c r="H568" s="8">
        <f>ROUND(SUM(H548:H567),5)</f>
        <v>-725.58</v>
      </c>
      <c r="I568" s="8">
        <f>ROUND(SUM(I548:I567),5)</f>
        <v>725.58</v>
      </c>
    </row>
    <row r="569" spans="1:9" x14ac:dyDescent="0.25">
      <c r="A569" s="2" t="s">
        <v>8</v>
      </c>
      <c r="B569" s="2"/>
      <c r="C569" s="2"/>
      <c r="D569" s="3"/>
      <c r="E569" s="2"/>
      <c r="F569" s="2"/>
      <c r="G569" s="2"/>
      <c r="H569" s="4"/>
      <c r="I569" s="4"/>
    </row>
    <row r="570" spans="1:9" x14ac:dyDescent="0.25">
      <c r="A570" s="1"/>
      <c r="B570" s="2" t="s">
        <v>13</v>
      </c>
      <c r="C570" s="2" t="s">
        <v>238</v>
      </c>
      <c r="D570" s="3">
        <v>46092</v>
      </c>
      <c r="E570" s="2" t="s">
        <v>265</v>
      </c>
      <c r="F570" s="2"/>
      <c r="G570" s="2" t="s">
        <v>166</v>
      </c>
      <c r="H570" s="4"/>
      <c r="I570" s="4">
        <v>-2108.4299999999998</v>
      </c>
    </row>
    <row r="571" spans="1:9" x14ac:dyDescent="0.25">
      <c r="A571" s="2" t="s">
        <v>8</v>
      </c>
      <c r="B571" s="2"/>
      <c r="C571" s="2"/>
      <c r="D571" s="3"/>
      <c r="E571" s="2"/>
      <c r="F571" s="2"/>
      <c r="G571" s="2"/>
      <c r="H571" s="4"/>
      <c r="I571" s="4"/>
    </row>
    <row r="572" spans="1:9" x14ac:dyDescent="0.25">
      <c r="A572" s="5"/>
      <c r="B572" s="5"/>
      <c r="C572" s="5"/>
      <c r="D572" s="6"/>
      <c r="E572" s="5"/>
      <c r="F572" s="5"/>
      <c r="G572" s="5" t="s">
        <v>230</v>
      </c>
      <c r="H572" s="8">
        <v>-2692.31</v>
      </c>
      <c r="I572" s="8">
        <v>2692.31</v>
      </c>
    </row>
    <row r="573" spans="1:9" x14ac:dyDescent="0.25">
      <c r="A573" s="5"/>
      <c r="B573" s="5"/>
      <c r="C573" s="5"/>
      <c r="D573" s="6"/>
      <c r="E573" s="5"/>
      <c r="F573" s="5"/>
      <c r="G573" s="5" t="s">
        <v>223</v>
      </c>
      <c r="H573" s="8">
        <v>215.38</v>
      </c>
      <c r="I573" s="8">
        <v>-215.38</v>
      </c>
    </row>
    <row r="574" spans="1:9" x14ac:dyDescent="0.25">
      <c r="A574" s="5"/>
      <c r="B574" s="5"/>
      <c r="C574" s="5"/>
      <c r="D574" s="6"/>
      <c r="E574" s="5"/>
      <c r="F574" s="5"/>
      <c r="G574" s="5" t="s">
        <v>187</v>
      </c>
      <c r="H574" s="8">
        <v>-174.46</v>
      </c>
      <c r="I574" s="8">
        <v>174.46</v>
      </c>
    </row>
    <row r="575" spans="1:9" x14ac:dyDescent="0.25">
      <c r="A575" s="5"/>
      <c r="B575" s="5"/>
      <c r="C575" s="5"/>
      <c r="D575" s="6"/>
      <c r="E575" s="5"/>
      <c r="F575" s="5"/>
      <c r="G575" s="5" t="s">
        <v>224</v>
      </c>
      <c r="H575" s="8">
        <v>174.46</v>
      </c>
      <c r="I575" s="8">
        <v>-174.46</v>
      </c>
    </row>
    <row r="576" spans="1:9" x14ac:dyDescent="0.25">
      <c r="A576" s="5"/>
      <c r="B576" s="5"/>
      <c r="C576" s="5"/>
      <c r="D576" s="6"/>
      <c r="E576" s="5"/>
      <c r="F576" s="5"/>
      <c r="G576" s="5" t="s">
        <v>188</v>
      </c>
      <c r="H576" s="8">
        <v>17.53</v>
      </c>
      <c r="I576" s="8">
        <v>-17.53</v>
      </c>
    </row>
    <row r="577" spans="1:9" x14ac:dyDescent="0.25">
      <c r="A577" s="5"/>
      <c r="B577" s="5"/>
      <c r="C577" s="5"/>
      <c r="D577" s="6"/>
      <c r="E577" s="5"/>
      <c r="F577" s="5"/>
      <c r="G577" s="5" t="s">
        <v>188</v>
      </c>
      <c r="H577" s="8">
        <v>10</v>
      </c>
      <c r="I577" s="8">
        <v>-10</v>
      </c>
    </row>
    <row r="578" spans="1:9" x14ac:dyDescent="0.25">
      <c r="A578" s="5"/>
      <c r="B578" s="5"/>
      <c r="C578" s="5"/>
      <c r="D578" s="6"/>
      <c r="E578" s="5"/>
      <c r="F578" s="5"/>
      <c r="G578" s="5" t="s">
        <v>188</v>
      </c>
      <c r="H578" s="8">
        <v>5</v>
      </c>
      <c r="I578" s="8">
        <v>-5</v>
      </c>
    </row>
    <row r="579" spans="1:9" x14ac:dyDescent="0.25">
      <c r="A579" s="5"/>
      <c r="B579" s="5"/>
      <c r="C579" s="5"/>
      <c r="D579" s="6"/>
      <c r="E579" s="5"/>
      <c r="F579" s="5"/>
      <c r="G579" s="5" t="s">
        <v>229</v>
      </c>
      <c r="H579" s="8">
        <v>130</v>
      </c>
      <c r="I579" s="8">
        <v>-130</v>
      </c>
    </row>
    <row r="580" spans="1:9" x14ac:dyDescent="0.25">
      <c r="A580" s="5"/>
      <c r="B580" s="5"/>
      <c r="C580" s="5"/>
      <c r="D580" s="6"/>
      <c r="E580" s="5"/>
      <c r="F580" s="5"/>
      <c r="G580" s="5" t="s">
        <v>225</v>
      </c>
      <c r="H580" s="8">
        <v>-166.93</v>
      </c>
      <c r="I580" s="8">
        <v>166.93</v>
      </c>
    </row>
    <row r="581" spans="1:9" x14ac:dyDescent="0.25">
      <c r="A581" s="5"/>
      <c r="B581" s="5"/>
      <c r="C581" s="5"/>
      <c r="D581" s="6"/>
      <c r="E581" s="5"/>
      <c r="F581" s="5"/>
      <c r="G581" s="5" t="s">
        <v>226</v>
      </c>
      <c r="H581" s="8">
        <v>166.93</v>
      </c>
      <c r="I581" s="8">
        <v>-166.93</v>
      </c>
    </row>
    <row r="582" spans="1:9" x14ac:dyDescent="0.25">
      <c r="A582" s="5"/>
      <c r="B582" s="5"/>
      <c r="C582" s="5"/>
      <c r="D582" s="6"/>
      <c r="E582" s="5"/>
      <c r="F582" s="5"/>
      <c r="G582" s="5" t="s">
        <v>226</v>
      </c>
      <c r="H582" s="8">
        <v>166.93</v>
      </c>
      <c r="I582" s="8">
        <v>-166.93</v>
      </c>
    </row>
    <row r="583" spans="1:9" x14ac:dyDescent="0.25">
      <c r="A583" s="5"/>
      <c r="B583" s="5"/>
      <c r="C583" s="5"/>
      <c r="D583" s="6"/>
      <c r="E583" s="5"/>
      <c r="F583" s="5"/>
      <c r="G583" s="5" t="s">
        <v>227</v>
      </c>
      <c r="H583" s="8">
        <v>-39.04</v>
      </c>
      <c r="I583" s="8">
        <v>39.04</v>
      </c>
    </row>
    <row r="584" spans="1:9" x14ac:dyDescent="0.25">
      <c r="A584" s="5"/>
      <c r="B584" s="5"/>
      <c r="C584" s="5"/>
      <c r="D584" s="6"/>
      <c r="E584" s="5"/>
      <c r="F584" s="5"/>
      <c r="G584" s="5" t="s">
        <v>226</v>
      </c>
      <c r="H584" s="8">
        <v>39.04</v>
      </c>
      <c r="I584" s="8">
        <v>-39.04</v>
      </c>
    </row>
    <row r="585" spans="1:9" ht="15.75" thickBot="1" x14ac:dyDescent="0.3">
      <c r="A585" s="5"/>
      <c r="B585" s="5"/>
      <c r="C585" s="5"/>
      <c r="D585" s="6"/>
      <c r="E585" s="5"/>
      <c r="F585" s="5"/>
      <c r="G585" s="5" t="s">
        <v>226</v>
      </c>
      <c r="H585" s="7">
        <v>39.04</v>
      </c>
      <c r="I585" s="7">
        <v>-39.04</v>
      </c>
    </row>
    <row r="586" spans="1:9" x14ac:dyDescent="0.25">
      <c r="A586" s="5" t="s">
        <v>9</v>
      </c>
      <c r="B586" s="5"/>
      <c r="C586" s="5"/>
      <c r="D586" s="6"/>
      <c r="E586" s="5"/>
      <c r="F586" s="5"/>
      <c r="G586" s="5"/>
      <c r="H586" s="8">
        <f>ROUND(SUM(H571:H585),5)</f>
        <v>-2108.4299999999998</v>
      </c>
      <c r="I586" s="8">
        <f>ROUND(SUM(I571:I585),5)</f>
        <v>2108.4299999999998</v>
      </c>
    </row>
    <row r="587" spans="1:9" x14ac:dyDescent="0.25">
      <c r="A587" s="2" t="s">
        <v>8</v>
      </c>
      <c r="B587" s="2"/>
      <c r="C587" s="2"/>
      <c r="D587" s="3"/>
      <c r="E587" s="2"/>
      <c r="F587" s="2"/>
      <c r="G587" s="2"/>
      <c r="H587" s="4"/>
      <c r="I587" s="4"/>
    </row>
    <row r="588" spans="1:9" x14ac:dyDescent="0.25">
      <c r="A588" s="1"/>
      <c r="B588" s="2" t="s">
        <v>13</v>
      </c>
      <c r="C588" s="2" t="s">
        <v>239</v>
      </c>
      <c r="D588" s="3">
        <v>46092</v>
      </c>
      <c r="E588" s="2" t="s">
        <v>266</v>
      </c>
      <c r="F588" s="2"/>
      <c r="G588" s="2" t="s">
        <v>166</v>
      </c>
      <c r="H588" s="4"/>
      <c r="I588" s="4">
        <v>-1777.68</v>
      </c>
    </row>
    <row r="589" spans="1:9" x14ac:dyDescent="0.25">
      <c r="A589" s="2" t="s">
        <v>8</v>
      </c>
      <c r="B589" s="2"/>
      <c r="C589" s="2"/>
      <c r="D589" s="3"/>
      <c r="E589" s="2"/>
      <c r="F589" s="2"/>
      <c r="G589" s="2"/>
      <c r="H589" s="4"/>
      <c r="I589" s="4"/>
    </row>
    <row r="590" spans="1:9" x14ac:dyDescent="0.25">
      <c r="A590" s="5"/>
      <c r="B590" s="5"/>
      <c r="C590" s="5"/>
      <c r="D590" s="6"/>
      <c r="E590" s="5"/>
      <c r="F590" s="5"/>
      <c r="G590" s="5" t="s">
        <v>221</v>
      </c>
      <c r="H590" s="8">
        <v>-1446.7</v>
      </c>
      <c r="I590" s="8">
        <v>1446.7</v>
      </c>
    </row>
    <row r="591" spans="1:9" x14ac:dyDescent="0.25">
      <c r="A591" s="5"/>
      <c r="B591" s="5"/>
      <c r="C591" s="5"/>
      <c r="D591" s="6"/>
      <c r="E591" s="5"/>
      <c r="F591" s="5"/>
      <c r="G591" s="5" t="s">
        <v>222</v>
      </c>
      <c r="H591" s="8">
        <v>-207.57</v>
      </c>
      <c r="I591" s="8">
        <v>207.57</v>
      </c>
    </row>
    <row r="592" spans="1:9" x14ac:dyDescent="0.25">
      <c r="A592" s="5"/>
      <c r="B592" s="5"/>
      <c r="C592" s="5"/>
      <c r="D592" s="6"/>
      <c r="E592" s="5"/>
      <c r="F592" s="5"/>
      <c r="G592" s="5" t="s">
        <v>170</v>
      </c>
      <c r="H592" s="8">
        <v>-704.48</v>
      </c>
      <c r="I592" s="8">
        <v>704.48</v>
      </c>
    </row>
    <row r="593" spans="1:9" x14ac:dyDescent="0.25">
      <c r="A593" s="5"/>
      <c r="B593" s="5"/>
      <c r="C593" s="5"/>
      <c r="D593" s="6"/>
      <c r="E593" s="5"/>
      <c r="F593" s="5"/>
      <c r="G593" s="5" t="s">
        <v>223</v>
      </c>
      <c r="H593" s="8">
        <v>188.7</v>
      </c>
      <c r="I593" s="8">
        <v>-188.7</v>
      </c>
    </row>
    <row r="594" spans="1:9" x14ac:dyDescent="0.25">
      <c r="A594" s="5"/>
      <c r="B594" s="5"/>
      <c r="C594" s="5"/>
      <c r="D594" s="6"/>
      <c r="E594" s="5"/>
      <c r="F594" s="5"/>
      <c r="G594" s="5" t="s">
        <v>188</v>
      </c>
      <c r="H594" s="8">
        <v>10</v>
      </c>
      <c r="I594" s="8">
        <v>-10</v>
      </c>
    </row>
    <row r="595" spans="1:9" x14ac:dyDescent="0.25">
      <c r="A595" s="5"/>
      <c r="B595" s="5"/>
      <c r="C595" s="5"/>
      <c r="D595" s="6"/>
      <c r="E595" s="5"/>
      <c r="F595" s="5"/>
      <c r="G595" s="5" t="s">
        <v>188</v>
      </c>
      <c r="H595" s="8">
        <v>18.93</v>
      </c>
      <c r="I595" s="8">
        <v>-18.93</v>
      </c>
    </row>
    <row r="596" spans="1:9" x14ac:dyDescent="0.25">
      <c r="A596" s="5"/>
      <c r="B596" s="5"/>
      <c r="C596" s="5"/>
      <c r="D596" s="6"/>
      <c r="E596" s="5"/>
      <c r="F596" s="5"/>
      <c r="G596" s="5" t="s">
        <v>188</v>
      </c>
      <c r="H596" s="8">
        <v>6</v>
      </c>
      <c r="I596" s="8">
        <v>-6</v>
      </c>
    </row>
    <row r="597" spans="1:9" x14ac:dyDescent="0.25">
      <c r="A597" s="5"/>
      <c r="B597" s="5"/>
      <c r="C597" s="5"/>
      <c r="D597" s="6"/>
      <c r="E597" s="5"/>
      <c r="F597" s="5"/>
      <c r="G597" s="5" t="s">
        <v>187</v>
      </c>
      <c r="H597" s="8">
        <v>-152.85</v>
      </c>
      <c r="I597" s="8">
        <v>152.85</v>
      </c>
    </row>
    <row r="598" spans="1:9" x14ac:dyDescent="0.25">
      <c r="A598" s="5"/>
      <c r="B598" s="5"/>
      <c r="C598" s="5"/>
      <c r="D598" s="6"/>
      <c r="E598" s="5"/>
      <c r="F598" s="5"/>
      <c r="G598" s="5" t="s">
        <v>224</v>
      </c>
      <c r="H598" s="8">
        <v>152.85</v>
      </c>
      <c r="I598" s="8">
        <v>-152.85</v>
      </c>
    </row>
    <row r="599" spans="1:9" x14ac:dyDescent="0.25">
      <c r="A599" s="5"/>
      <c r="B599" s="5"/>
      <c r="C599" s="5"/>
      <c r="D599" s="6"/>
      <c r="E599" s="5"/>
      <c r="F599" s="5"/>
      <c r="G599" s="5" t="s">
        <v>229</v>
      </c>
      <c r="H599" s="8">
        <v>177</v>
      </c>
      <c r="I599" s="8">
        <v>-177</v>
      </c>
    </row>
    <row r="600" spans="1:9" x14ac:dyDescent="0.25">
      <c r="A600" s="5"/>
      <c r="B600" s="5"/>
      <c r="C600" s="5"/>
      <c r="D600" s="6"/>
      <c r="E600" s="5"/>
      <c r="F600" s="5"/>
      <c r="G600" s="5" t="s">
        <v>225</v>
      </c>
      <c r="H600" s="8">
        <v>-146.24</v>
      </c>
      <c r="I600" s="8">
        <v>146.24</v>
      </c>
    </row>
    <row r="601" spans="1:9" x14ac:dyDescent="0.25">
      <c r="A601" s="5"/>
      <c r="B601" s="5"/>
      <c r="C601" s="5"/>
      <c r="D601" s="6"/>
      <c r="E601" s="5"/>
      <c r="F601" s="5"/>
      <c r="G601" s="5" t="s">
        <v>226</v>
      </c>
      <c r="H601" s="8">
        <v>146.24</v>
      </c>
      <c r="I601" s="8">
        <v>-146.24</v>
      </c>
    </row>
    <row r="602" spans="1:9" x14ac:dyDescent="0.25">
      <c r="A602" s="5"/>
      <c r="B602" s="5"/>
      <c r="C602" s="5"/>
      <c r="D602" s="6"/>
      <c r="E602" s="5"/>
      <c r="F602" s="5"/>
      <c r="G602" s="5" t="s">
        <v>226</v>
      </c>
      <c r="H602" s="8">
        <v>146.24</v>
      </c>
      <c r="I602" s="8">
        <v>-146.24</v>
      </c>
    </row>
    <row r="603" spans="1:9" x14ac:dyDescent="0.25">
      <c r="A603" s="5"/>
      <c r="B603" s="5"/>
      <c r="C603" s="5"/>
      <c r="D603" s="6"/>
      <c r="E603" s="5"/>
      <c r="F603" s="5"/>
      <c r="G603" s="5" t="s">
        <v>227</v>
      </c>
      <c r="H603" s="8">
        <v>-34.200000000000003</v>
      </c>
      <c r="I603" s="8">
        <v>34.200000000000003</v>
      </c>
    </row>
    <row r="604" spans="1:9" x14ac:dyDescent="0.25">
      <c r="A604" s="5"/>
      <c r="B604" s="5"/>
      <c r="C604" s="5"/>
      <c r="D604" s="6"/>
      <c r="E604" s="5"/>
      <c r="F604" s="5"/>
      <c r="G604" s="5" t="s">
        <v>226</v>
      </c>
      <c r="H604" s="8">
        <v>34.200000000000003</v>
      </c>
      <c r="I604" s="8">
        <v>-34.200000000000003</v>
      </c>
    </row>
    <row r="605" spans="1:9" ht="15.75" thickBot="1" x14ac:dyDescent="0.3">
      <c r="A605" s="5"/>
      <c r="B605" s="5"/>
      <c r="C605" s="5"/>
      <c r="D605" s="6"/>
      <c r="E605" s="5"/>
      <c r="F605" s="5"/>
      <c r="G605" s="5" t="s">
        <v>226</v>
      </c>
      <c r="H605" s="7">
        <v>34.200000000000003</v>
      </c>
      <c r="I605" s="7">
        <v>-34.200000000000003</v>
      </c>
    </row>
    <row r="606" spans="1:9" x14ac:dyDescent="0.25">
      <c r="A606" s="5" t="s">
        <v>9</v>
      </c>
      <c r="B606" s="5"/>
      <c r="C606" s="5"/>
      <c r="D606" s="6"/>
      <c r="E606" s="5"/>
      <c r="F606" s="5"/>
      <c r="G606" s="5"/>
      <c r="H606" s="8">
        <f>ROUND(SUM(H589:H605),5)</f>
        <v>-1777.68</v>
      </c>
      <c r="I606" s="8">
        <f>ROUND(SUM(I589:I605),5)</f>
        <v>1777.68</v>
      </c>
    </row>
    <row r="607" spans="1:9" x14ac:dyDescent="0.25">
      <c r="A607" s="2" t="s">
        <v>8</v>
      </c>
      <c r="B607" s="2"/>
      <c r="C607" s="2"/>
      <c r="D607" s="3"/>
      <c r="E607" s="2"/>
      <c r="F607" s="2"/>
      <c r="G607" s="2"/>
      <c r="H607" s="4"/>
      <c r="I607" s="4"/>
    </row>
    <row r="608" spans="1:9" x14ac:dyDescent="0.25">
      <c r="A608" s="1"/>
      <c r="B608" s="2" t="s">
        <v>13</v>
      </c>
      <c r="C608" s="2" t="s">
        <v>240</v>
      </c>
      <c r="D608" s="3">
        <v>46092</v>
      </c>
      <c r="E608" s="2" t="s">
        <v>267</v>
      </c>
      <c r="F608" s="2"/>
      <c r="G608" s="2" t="s">
        <v>166</v>
      </c>
      <c r="H608" s="4"/>
      <c r="I608" s="4">
        <v>-2169.83</v>
      </c>
    </row>
    <row r="609" spans="1:9" x14ac:dyDescent="0.25">
      <c r="A609" s="2" t="s">
        <v>8</v>
      </c>
      <c r="B609" s="2"/>
      <c r="C609" s="2"/>
      <c r="D609" s="3"/>
      <c r="E609" s="2"/>
      <c r="F609" s="2"/>
      <c r="G609" s="2"/>
      <c r="H609" s="4"/>
      <c r="I609" s="4"/>
    </row>
    <row r="610" spans="1:9" x14ac:dyDescent="0.25">
      <c r="A610" s="5"/>
      <c r="B610" s="5"/>
      <c r="C610" s="5"/>
      <c r="D610" s="6"/>
      <c r="E610" s="5"/>
      <c r="F610" s="5"/>
      <c r="G610" s="5" t="s">
        <v>228</v>
      </c>
      <c r="H610" s="8">
        <v>-2704</v>
      </c>
      <c r="I610" s="8">
        <v>2704</v>
      </c>
    </row>
    <row r="611" spans="1:9" x14ac:dyDescent="0.25">
      <c r="A611" s="5"/>
      <c r="B611" s="5"/>
      <c r="C611" s="5"/>
      <c r="D611" s="6"/>
      <c r="E611" s="5"/>
      <c r="F611" s="5"/>
      <c r="G611" s="5" t="s">
        <v>228</v>
      </c>
      <c r="H611" s="8">
        <v>-278.85000000000002</v>
      </c>
      <c r="I611" s="8">
        <v>278.85000000000002</v>
      </c>
    </row>
    <row r="612" spans="1:9" x14ac:dyDescent="0.25">
      <c r="A612" s="5"/>
      <c r="B612" s="5"/>
      <c r="C612" s="5"/>
      <c r="D612" s="6"/>
      <c r="E612" s="5"/>
      <c r="F612" s="5"/>
      <c r="G612" s="5" t="s">
        <v>223</v>
      </c>
      <c r="H612" s="8">
        <v>238.63</v>
      </c>
      <c r="I612" s="8">
        <v>-238.63</v>
      </c>
    </row>
    <row r="613" spans="1:9" x14ac:dyDescent="0.25">
      <c r="A613" s="5"/>
      <c r="B613" s="5"/>
      <c r="C613" s="5"/>
      <c r="D613" s="6"/>
      <c r="E613" s="5"/>
      <c r="F613" s="5"/>
      <c r="G613" s="5" t="s">
        <v>188</v>
      </c>
      <c r="H613" s="8">
        <v>10</v>
      </c>
      <c r="I613" s="8">
        <v>-10</v>
      </c>
    </row>
    <row r="614" spans="1:9" x14ac:dyDescent="0.25">
      <c r="A614" s="5"/>
      <c r="B614" s="5"/>
      <c r="C614" s="5"/>
      <c r="D614" s="6"/>
      <c r="E614" s="5"/>
      <c r="F614" s="5"/>
      <c r="G614" s="5" t="s">
        <v>188</v>
      </c>
      <c r="H614" s="8">
        <v>18.93</v>
      </c>
      <c r="I614" s="8">
        <v>-18.93</v>
      </c>
    </row>
    <row r="615" spans="1:9" x14ac:dyDescent="0.25">
      <c r="A615" s="5"/>
      <c r="B615" s="5"/>
      <c r="C615" s="5"/>
      <c r="D615" s="6"/>
      <c r="E615" s="5"/>
      <c r="F615" s="5"/>
      <c r="G615" s="5" t="s">
        <v>188</v>
      </c>
      <c r="H615" s="8">
        <v>6</v>
      </c>
      <c r="I615" s="8">
        <v>-6</v>
      </c>
    </row>
    <row r="616" spans="1:9" x14ac:dyDescent="0.25">
      <c r="A616" s="5"/>
      <c r="B616" s="5"/>
      <c r="C616" s="5"/>
      <c r="D616" s="6"/>
      <c r="E616" s="5"/>
      <c r="F616" s="5"/>
      <c r="G616" s="5" t="s">
        <v>188</v>
      </c>
      <c r="H616" s="8">
        <v>9.31</v>
      </c>
      <c r="I616" s="8">
        <v>-9.31</v>
      </c>
    </row>
    <row r="617" spans="1:9" x14ac:dyDescent="0.25">
      <c r="A617" s="5"/>
      <c r="B617" s="5"/>
      <c r="C617" s="5"/>
      <c r="D617" s="6"/>
      <c r="E617" s="5"/>
      <c r="F617" s="5"/>
      <c r="G617" s="5" t="s">
        <v>188</v>
      </c>
      <c r="H617" s="8">
        <v>1.59</v>
      </c>
      <c r="I617" s="8">
        <v>-1.59</v>
      </c>
    </row>
    <row r="618" spans="1:9" x14ac:dyDescent="0.25">
      <c r="A618" s="5"/>
      <c r="B618" s="5"/>
      <c r="C618" s="5"/>
      <c r="D618" s="6"/>
      <c r="E618" s="5"/>
      <c r="F618" s="5"/>
      <c r="G618" s="5" t="s">
        <v>188</v>
      </c>
      <c r="H618" s="8">
        <v>14.58</v>
      </c>
      <c r="I618" s="8">
        <v>-14.58</v>
      </c>
    </row>
    <row r="619" spans="1:9" x14ac:dyDescent="0.25">
      <c r="A619" s="5"/>
      <c r="B619" s="5"/>
      <c r="C619" s="5"/>
      <c r="D619" s="6"/>
      <c r="E619" s="5"/>
      <c r="F619" s="5"/>
      <c r="G619" s="5" t="s">
        <v>188</v>
      </c>
      <c r="H619" s="8">
        <v>21.79</v>
      </c>
      <c r="I619" s="8">
        <v>-21.79</v>
      </c>
    </row>
    <row r="620" spans="1:9" x14ac:dyDescent="0.25">
      <c r="A620" s="5"/>
      <c r="B620" s="5"/>
      <c r="C620" s="5"/>
      <c r="D620" s="6"/>
      <c r="E620" s="5"/>
      <c r="F620" s="5"/>
      <c r="G620" s="5" t="s">
        <v>187</v>
      </c>
      <c r="H620" s="8">
        <v>-193.29</v>
      </c>
      <c r="I620" s="8">
        <v>193.29</v>
      </c>
    </row>
    <row r="621" spans="1:9" x14ac:dyDescent="0.25">
      <c r="A621" s="5"/>
      <c r="B621" s="5"/>
      <c r="C621" s="5"/>
      <c r="D621" s="6"/>
      <c r="E621" s="5"/>
      <c r="F621" s="5"/>
      <c r="G621" s="5" t="s">
        <v>224</v>
      </c>
      <c r="H621" s="8">
        <v>193.29</v>
      </c>
      <c r="I621" s="8">
        <v>-193.29</v>
      </c>
    </row>
    <row r="622" spans="1:9" x14ac:dyDescent="0.25">
      <c r="A622" s="5"/>
      <c r="B622" s="5"/>
      <c r="C622" s="5"/>
      <c r="D622" s="6"/>
      <c r="E622" s="5"/>
      <c r="F622" s="5"/>
      <c r="G622" s="5" t="s">
        <v>229</v>
      </c>
      <c r="H622" s="8">
        <v>264</v>
      </c>
      <c r="I622" s="8">
        <v>-264</v>
      </c>
    </row>
    <row r="623" spans="1:9" x14ac:dyDescent="0.25">
      <c r="A623" s="5"/>
      <c r="B623" s="5"/>
      <c r="C623" s="5"/>
      <c r="D623" s="6"/>
      <c r="E623" s="5"/>
      <c r="F623" s="5"/>
      <c r="G623" s="5" t="s">
        <v>225</v>
      </c>
      <c r="H623" s="8">
        <v>-184.94</v>
      </c>
      <c r="I623" s="8">
        <v>184.94</v>
      </c>
    </row>
    <row r="624" spans="1:9" x14ac:dyDescent="0.25">
      <c r="A624" s="5"/>
      <c r="B624" s="5"/>
      <c r="C624" s="5"/>
      <c r="D624" s="6"/>
      <c r="E624" s="5"/>
      <c r="F624" s="5"/>
      <c r="G624" s="5" t="s">
        <v>226</v>
      </c>
      <c r="H624" s="8">
        <v>184.94</v>
      </c>
      <c r="I624" s="8">
        <v>-184.94</v>
      </c>
    </row>
    <row r="625" spans="1:9" x14ac:dyDescent="0.25">
      <c r="A625" s="5"/>
      <c r="B625" s="5"/>
      <c r="C625" s="5"/>
      <c r="D625" s="6"/>
      <c r="E625" s="5"/>
      <c r="F625" s="5"/>
      <c r="G625" s="5" t="s">
        <v>226</v>
      </c>
      <c r="H625" s="8">
        <v>184.94</v>
      </c>
      <c r="I625" s="8">
        <v>-184.94</v>
      </c>
    </row>
    <row r="626" spans="1:9" x14ac:dyDescent="0.25">
      <c r="A626" s="5"/>
      <c r="B626" s="5"/>
      <c r="C626" s="5"/>
      <c r="D626" s="6"/>
      <c r="E626" s="5"/>
      <c r="F626" s="5"/>
      <c r="G626" s="5" t="s">
        <v>227</v>
      </c>
      <c r="H626" s="8">
        <v>-43.25</v>
      </c>
      <c r="I626" s="8">
        <v>43.25</v>
      </c>
    </row>
    <row r="627" spans="1:9" x14ac:dyDescent="0.25">
      <c r="A627" s="5"/>
      <c r="B627" s="5"/>
      <c r="C627" s="5"/>
      <c r="D627" s="6"/>
      <c r="E627" s="5"/>
      <c r="F627" s="5"/>
      <c r="G627" s="5" t="s">
        <v>226</v>
      </c>
      <c r="H627" s="8">
        <v>43.25</v>
      </c>
      <c r="I627" s="8">
        <v>-43.25</v>
      </c>
    </row>
    <row r="628" spans="1:9" ht="15.75" thickBot="1" x14ac:dyDescent="0.3">
      <c r="A628" s="5"/>
      <c r="B628" s="5"/>
      <c r="C628" s="5"/>
      <c r="D628" s="6"/>
      <c r="E628" s="5"/>
      <c r="F628" s="5"/>
      <c r="G628" s="5" t="s">
        <v>226</v>
      </c>
      <c r="H628" s="7">
        <v>43.25</v>
      </c>
      <c r="I628" s="7">
        <v>-43.25</v>
      </c>
    </row>
    <row r="629" spans="1:9" x14ac:dyDescent="0.25">
      <c r="A629" s="5" t="s">
        <v>9</v>
      </c>
      <c r="B629" s="5"/>
      <c r="C629" s="5"/>
      <c r="D629" s="6"/>
      <c r="E629" s="5"/>
      <c r="F629" s="5"/>
      <c r="G629" s="5"/>
      <c r="H629" s="8">
        <f>ROUND(SUM(H609:H628),5)</f>
        <v>-2169.83</v>
      </c>
      <c r="I629" s="8">
        <f>ROUND(SUM(I609:I628),5)</f>
        <v>2169.83</v>
      </c>
    </row>
    <row r="630" spans="1:9" x14ac:dyDescent="0.25">
      <c r="A630" s="2" t="s">
        <v>8</v>
      </c>
      <c r="B630" s="2"/>
      <c r="C630" s="2"/>
      <c r="D630" s="3"/>
      <c r="E630" s="2"/>
      <c r="F630" s="2"/>
      <c r="G630" s="2"/>
      <c r="H630" s="4"/>
      <c r="I630" s="4"/>
    </row>
    <row r="631" spans="1:9" x14ac:dyDescent="0.25">
      <c r="A631" s="1"/>
      <c r="B631" s="2" t="s">
        <v>13</v>
      </c>
      <c r="C631" s="2" t="s">
        <v>241</v>
      </c>
      <c r="D631" s="3">
        <v>46092</v>
      </c>
      <c r="E631" s="2" t="s">
        <v>268</v>
      </c>
      <c r="F631" s="2"/>
      <c r="G631" s="2" t="s">
        <v>166</v>
      </c>
      <c r="H631" s="4"/>
      <c r="I631" s="4">
        <v>-1542.59</v>
      </c>
    </row>
    <row r="632" spans="1:9" x14ac:dyDescent="0.25">
      <c r="A632" s="2" t="s">
        <v>8</v>
      </c>
      <c r="B632" s="2"/>
      <c r="C632" s="2"/>
      <c r="D632" s="3"/>
      <c r="E632" s="2"/>
      <c r="F632" s="2"/>
      <c r="G632" s="2"/>
      <c r="H632" s="4"/>
      <c r="I632" s="4"/>
    </row>
    <row r="633" spans="1:9" x14ac:dyDescent="0.25">
      <c r="A633" s="5"/>
      <c r="B633" s="5"/>
      <c r="C633" s="5"/>
      <c r="D633" s="6"/>
      <c r="E633" s="5"/>
      <c r="F633" s="5"/>
      <c r="G633" s="5" t="s">
        <v>221</v>
      </c>
      <c r="H633" s="8">
        <v>-1329.24</v>
      </c>
      <c r="I633" s="8">
        <v>1329.24</v>
      </c>
    </row>
    <row r="634" spans="1:9" x14ac:dyDescent="0.25">
      <c r="A634" s="5"/>
      <c r="B634" s="5"/>
      <c r="C634" s="5"/>
      <c r="D634" s="6"/>
      <c r="E634" s="5"/>
      <c r="F634" s="5"/>
      <c r="G634" s="5" t="s">
        <v>231</v>
      </c>
      <c r="H634" s="8">
        <v>-489.72</v>
      </c>
      <c r="I634" s="8">
        <v>489.72</v>
      </c>
    </row>
    <row r="635" spans="1:9" x14ac:dyDescent="0.25">
      <c r="A635" s="5"/>
      <c r="B635" s="5"/>
      <c r="C635" s="5"/>
      <c r="D635" s="6"/>
      <c r="E635" s="5"/>
      <c r="F635" s="5"/>
      <c r="G635" s="5" t="s">
        <v>170</v>
      </c>
      <c r="H635" s="8">
        <v>-652.96</v>
      </c>
      <c r="I635" s="8">
        <v>652.96</v>
      </c>
    </row>
    <row r="636" spans="1:9" x14ac:dyDescent="0.25">
      <c r="A636" s="5"/>
      <c r="B636" s="5"/>
      <c r="C636" s="5"/>
      <c r="D636" s="6"/>
      <c r="E636" s="5"/>
      <c r="F636" s="5"/>
      <c r="G636" s="5" t="s">
        <v>223</v>
      </c>
      <c r="H636" s="8">
        <v>197.75</v>
      </c>
      <c r="I636" s="8">
        <v>-197.75</v>
      </c>
    </row>
    <row r="637" spans="1:9" x14ac:dyDescent="0.25">
      <c r="A637" s="5"/>
      <c r="B637" s="5"/>
      <c r="C637" s="5"/>
      <c r="D637" s="6"/>
      <c r="E637" s="5"/>
      <c r="F637" s="5"/>
      <c r="G637" s="5" t="s">
        <v>232</v>
      </c>
      <c r="H637" s="8">
        <v>333.48</v>
      </c>
      <c r="I637" s="8">
        <v>-333.48</v>
      </c>
    </row>
    <row r="638" spans="1:9" x14ac:dyDescent="0.25">
      <c r="A638" s="5"/>
      <c r="B638" s="5"/>
      <c r="C638" s="5"/>
      <c r="D638" s="6"/>
      <c r="E638" s="5"/>
      <c r="F638" s="5"/>
      <c r="G638" s="5" t="s">
        <v>187</v>
      </c>
      <c r="H638" s="8">
        <v>-160.18</v>
      </c>
      <c r="I638" s="8">
        <v>160.18</v>
      </c>
    </row>
    <row r="639" spans="1:9" x14ac:dyDescent="0.25">
      <c r="A639" s="5"/>
      <c r="B639" s="5"/>
      <c r="C639" s="5"/>
      <c r="D639" s="6"/>
      <c r="E639" s="5"/>
      <c r="F639" s="5"/>
      <c r="G639" s="5" t="s">
        <v>224</v>
      </c>
      <c r="H639" s="8">
        <v>160.18</v>
      </c>
      <c r="I639" s="8">
        <v>-160.18</v>
      </c>
    </row>
    <row r="640" spans="1:9" x14ac:dyDescent="0.25">
      <c r="A640" s="5"/>
      <c r="B640" s="5"/>
      <c r="C640" s="5"/>
      <c r="D640" s="6"/>
      <c r="E640" s="5"/>
      <c r="F640" s="5"/>
      <c r="G640" s="5" t="s">
        <v>229</v>
      </c>
      <c r="H640" s="8">
        <v>209</v>
      </c>
      <c r="I640" s="8">
        <v>-209</v>
      </c>
    </row>
    <row r="641" spans="1:9" x14ac:dyDescent="0.25">
      <c r="A641" s="5"/>
      <c r="B641" s="5"/>
      <c r="C641" s="5"/>
      <c r="D641" s="6"/>
      <c r="E641" s="5"/>
      <c r="F641" s="5"/>
      <c r="G641" s="5" t="s">
        <v>225</v>
      </c>
      <c r="H641" s="8">
        <v>-153.26</v>
      </c>
      <c r="I641" s="8">
        <v>153.26</v>
      </c>
    </row>
    <row r="642" spans="1:9" x14ac:dyDescent="0.25">
      <c r="A642" s="5"/>
      <c r="B642" s="5"/>
      <c r="C642" s="5"/>
      <c r="D642" s="6"/>
      <c r="E642" s="5"/>
      <c r="F642" s="5"/>
      <c r="G642" s="5" t="s">
        <v>226</v>
      </c>
      <c r="H642" s="8">
        <v>153.26</v>
      </c>
      <c r="I642" s="8">
        <v>-153.26</v>
      </c>
    </row>
    <row r="643" spans="1:9" x14ac:dyDescent="0.25">
      <c r="A643" s="5"/>
      <c r="B643" s="5"/>
      <c r="C643" s="5"/>
      <c r="D643" s="6"/>
      <c r="E643" s="5"/>
      <c r="F643" s="5"/>
      <c r="G643" s="5" t="s">
        <v>226</v>
      </c>
      <c r="H643" s="8">
        <v>153.26</v>
      </c>
      <c r="I643" s="8">
        <v>-153.26</v>
      </c>
    </row>
    <row r="644" spans="1:9" x14ac:dyDescent="0.25">
      <c r="A644" s="5"/>
      <c r="B644" s="5"/>
      <c r="C644" s="5"/>
      <c r="D644" s="6"/>
      <c r="E644" s="5"/>
      <c r="F644" s="5"/>
      <c r="G644" s="5" t="s">
        <v>227</v>
      </c>
      <c r="H644" s="8">
        <v>-35.840000000000003</v>
      </c>
      <c r="I644" s="8">
        <v>35.840000000000003</v>
      </c>
    </row>
    <row r="645" spans="1:9" x14ac:dyDescent="0.25">
      <c r="A645" s="5"/>
      <c r="B645" s="5"/>
      <c r="C645" s="5"/>
      <c r="D645" s="6"/>
      <c r="E645" s="5"/>
      <c r="F645" s="5"/>
      <c r="G645" s="5" t="s">
        <v>226</v>
      </c>
      <c r="H645" s="8">
        <v>35.840000000000003</v>
      </c>
      <c r="I645" s="8">
        <v>-35.840000000000003</v>
      </c>
    </row>
    <row r="646" spans="1:9" ht="15.75" thickBot="1" x14ac:dyDescent="0.3">
      <c r="A646" s="5"/>
      <c r="B646" s="5"/>
      <c r="C646" s="5"/>
      <c r="D646" s="6"/>
      <c r="E646" s="5"/>
      <c r="F646" s="5"/>
      <c r="G646" s="5" t="s">
        <v>226</v>
      </c>
      <c r="H646" s="7">
        <v>35.840000000000003</v>
      </c>
      <c r="I646" s="7">
        <v>-35.840000000000003</v>
      </c>
    </row>
    <row r="647" spans="1:9" x14ac:dyDescent="0.25">
      <c r="A647" s="5" t="s">
        <v>9</v>
      </c>
      <c r="B647" s="5"/>
      <c r="C647" s="5"/>
      <c r="D647" s="6"/>
      <c r="E647" s="5"/>
      <c r="F647" s="5"/>
      <c r="G647" s="5"/>
      <c r="H647" s="8">
        <f>ROUND(SUM(H632:H646),5)</f>
        <v>-1542.59</v>
      </c>
      <c r="I647" s="8">
        <f>ROUND(SUM(I632:I646),5)</f>
        <v>1542.59</v>
      </c>
    </row>
    <row r="648" spans="1:9" x14ac:dyDescent="0.25">
      <c r="A648" s="2" t="s">
        <v>8</v>
      </c>
      <c r="B648" s="2"/>
      <c r="C648" s="2"/>
      <c r="D648" s="3"/>
      <c r="E648" s="2"/>
      <c r="F648" s="2"/>
      <c r="G648" s="2"/>
      <c r="H648" s="4"/>
      <c r="I648" s="4"/>
    </row>
    <row r="649" spans="1:9" x14ac:dyDescent="0.25">
      <c r="A649" s="1"/>
      <c r="B649" s="2" t="s">
        <v>13</v>
      </c>
      <c r="C649" s="2" t="s">
        <v>242</v>
      </c>
      <c r="D649" s="3">
        <v>46092</v>
      </c>
      <c r="E649" s="2" t="s">
        <v>269</v>
      </c>
      <c r="F649" s="2"/>
      <c r="G649" s="2" t="s">
        <v>166</v>
      </c>
      <c r="H649" s="4"/>
      <c r="I649" s="4">
        <v>-2068.7399999999998</v>
      </c>
    </row>
    <row r="650" spans="1:9" x14ac:dyDescent="0.25">
      <c r="A650" s="2" t="s">
        <v>8</v>
      </c>
      <c r="B650" s="2"/>
      <c r="C650" s="2"/>
      <c r="D650" s="3"/>
      <c r="E650" s="2"/>
      <c r="F650" s="2"/>
      <c r="G650" s="2"/>
      <c r="H650" s="4"/>
      <c r="I650" s="4"/>
    </row>
    <row r="651" spans="1:9" x14ac:dyDescent="0.25">
      <c r="A651" s="5"/>
      <c r="B651" s="5"/>
      <c r="C651" s="5"/>
      <c r="D651" s="6"/>
      <c r="E651" s="5"/>
      <c r="F651" s="5"/>
      <c r="G651" s="5" t="s">
        <v>228</v>
      </c>
      <c r="H651" s="8">
        <v>-2756</v>
      </c>
      <c r="I651" s="8">
        <v>2756</v>
      </c>
    </row>
    <row r="652" spans="1:9" x14ac:dyDescent="0.25">
      <c r="A652" s="5"/>
      <c r="B652" s="5"/>
      <c r="C652" s="5"/>
      <c r="D652" s="6"/>
      <c r="E652" s="5"/>
      <c r="F652" s="5"/>
      <c r="G652" s="5" t="s">
        <v>223</v>
      </c>
      <c r="H652" s="8">
        <v>220.48</v>
      </c>
      <c r="I652" s="8">
        <v>-220.48</v>
      </c>
    </row>
    <row r="653" spans="1:9" x14ac:dyDescent="0.25">
      <c r="A653" s="5"/>
      <c r="B653" s="5"/>
      <c r="C653" s="5"/>
      <c r="D653" s="6"/>
      <c r="E653" s="5"/>
      <c r="F653" s="5"/>
      <c r="G653" s="5" t="s">
        <v>188</v>
      </c>
      <c r="H653" s="8">
        <v>10</v>
      </c>
      <c r="I653" s="8">
        <v>-10</v>
      </c>
    </row>
    <row r="654" spans="1:9" x14ac:dyDescent="0.25">
      <c r="A654" s="5"/>
      <c r="B654" s="5"/>
      <c r="C654" s="5"/>
      <c r="D654" s="6"/>
      <c r="E654" s="5"/>
      <c r="F654" s="5"/>
      <c r="G654" s="5" t="s">
        <v>188</v>
      </c>
      <c r="H654" s="8">
        <v>18.93</v>
      </c>
      <c r="I654" s="8">
        <v>-18.93</v>
      </c>
    </row>
    <row r="655" spans="1:9" x14ac:dyDescent="0.25">
      <c r="A655" s="5"/>
      <c r="B655" s="5"/>
      <c r="C655" s="5"/>
      <c r="D655" s="6"/>
      <c r="E655" s="5"/>
      <c r="F655" s="5"/>
      <c r="G655" s="5" t="s">
        <v>188</v>
      </c>
      <c r="H655" s="8">
        <v>6</v>
      </c>
      <c r="I655" s="8">
        <v>-6</v>
      </c>
    </row>
    <row r="656" spans="1:9" x14ac:dyDescent="0.25">
      <c r="A656" s="5"/>
      <c r="B656" s="5"/>
      <c r="C656" s="5"/>
      <c r="D656" s="6"/>
      <c r="E656" s="5"/>
      <c r="F656" s="5"/>
      <c r="G656" s="5" t="s">
        <v>188</v>
      </c>
      <c r="H656" s="8">
        <v>1.59</v>
      </c>
      <c r="I656" s="8">
        <v>-1.59</v>
      </c>
    </row>
    <row r="657" spans="1:9" x14ac:dyDescent="0.25">
      <c r="A657" s="5"/>
      <c r="B657" s="5"/>
      <c r="C657" s="5"/>
      <c r="D657" s="6"/>
      <c r="E657" s="5"/>
      <c r="F657" s="5"/>
      <c r="G657" s="5" t="s">
        <v>188</v>
      </c>
      <c r="H657" s="8">
        <v>18.43</v>
      </c>
      <c r="I657" s="8">
        <v>-18.43</v>
      </c>
    </row>
    <row r="658" spans="1:9" x14ac:dyDescent="0.25">
      <c r="A658" s="5"/>
      <c r="B658" s="5"/>
      <c r="C658" s="5"/>
      <c r="D658" s="6"/>
      <c r="E658" s="5"/>
      <c r="F658" s="5"/>
      <c r="G658" s="5" t="s">
        <v>187</v>
      </c>
      <c r="H658" s="8">
        <v>-178.59</v>
      </c>
      <c r="I658" s="8">
        <v>178.59</v>
      </c>
    </row>
    <row r="659" spans="1:9" x14ac:dyDescent="0.25">
      <c r="A659" s="5"/>
      <c r="B659" s="5"/>
      <c r="C659" s="5"/>
      <c r="D659" s="6"/>
      <c r="E659" s="5"/>
      <c r="F659" s="5"/>
      <c r="G659" s="5" t="s">
        <v>224</v>
      </c>
      <c r="H659" s="8">
        <v>178.59</v>
      </c>
      <c r="I659" s="8">
        <v>-178.59</v>
      </c>
    </row>
    <row r="660" spans="1:9" x14ac:dyDescent="0.25">
      <c r="A660" s="5"/>
      <c r="B660" s="5"/>
      <c r="C660" s="5"/>
      <c r="D660" s="6"/>
      <c r="E660" s="5"/>
      <c r="F660" s="5"/>
      <c r="G660" s="5" t="s">
        <v>229</v>
      </c>
      <c r="H660" s="8">
        <v>201</v>
      </c>
      <c r="I660" s="8">
        <v>-201</v>
      </c>
    </row>
    <row r="661" spans="1:9" x14ac:dyDescent="0.25">
      <c r="A661" s="5"/>
      <c r="B661" s="5"/>
      <c r="C661" s="5"/>
      <c r="D661" s="6"/>
      <c r="E661" s="5"/>
      <c r="F661" s="5"/>
      <c r="G661" s="5" t="s">
        <v>225</v>
      </c>
      <c r="H661" s="8">
        <v>-170.87</v>
      </c>
      <c r="I661" s="8">
        <v>170.87</v>
      </c>
    </row>
    <row r="662" spans="1:9" x14ac:dyDescent="0.25">
      <c r="A662" s="5"/>
      <c r="B662" s="5"/>
      <c r="C662" s="5"/>
      <c r="D662" s="6"/>
      <c r="E662" s="5"/>
      <c r="F662" s="5"/>
      <c r="G662" s="5" t="s">
        <v>226</v>
      </c>
      <c r="H662" s="8">
        <v>170.87</v>
      </c>
      <c r="I662" s="8">
        <v>-170.87</v>
      </c>
    </row>
    <row r="663" spans="1:9" x14ac:dyDescent="0.25">
      <c r="A663" s="5"/>
      <c r="B663" s="5"/>
      <c r="C663" s="5"/>
      <c r="D663" s="6"/>
      <c r="E663" s="5"/>
      <c r="F663" s="5"/>
      <c r="G663" s="5" t="s">
        <v>226</v>
      </c>
      <c r="H663" s="8">
        <v>170.87</v>
      </c>
      <c r="I663" s="8">
        <v>-170.87</v>
      </c>
    </row>
    <row r="664" spans="1:9" x14ac:dyDescent="0.25">
      <c r="A664" s="5"/>
      <c r="B664" s="5"/>
      <c r="C664" s="5"/>
      <c r="D664" s="6"/>
      <c r="E664" s="5"/>
      <c r="F664" s="5"/>
      <c r="G664" s="5" t="s">
        <v>227</v>
      </c>
      <c r="H664" s="8">
        <v>-39.96</v>
      </c>
      <c r="I664" s="8">
        <v>39.96</v>
      </c>
    </row>
    <row r="665" spans="1:9" x14ac:dyDescent="0.25">
      <c r="A665" s="5"/>
      <c r="B665" s="5"/>
      <c r="C665" s="5"/>
      <c r="D665" s="6"/>
      <c r="E665" s="5"/>
      <c r="F665" s="5"/>
      <c r="G665" s="5" t="s">
        <v>226</v>
      </c>
      <c r="H665" s="8">
        <v>39.96</v>
      </c>
      <c r="I665" s="8">
        <v>-39.96</v>
      </c>
    </row>
    <row r="666" spans="1:9" ht="15.75" thickBot="1" x14ac:dyDescent="0.3">
      <c r="A666" s="5"/>
      <c r="B666" s="5"/>
      <c r="C666" s="5"/>
      <c r="D666" s="6"/>
      <c r="E666" s="5"/>
      <c r="F666" s="5"/>
      <c r="G666" s="5" t="s">
        <v>226</v>
      </c>
      <c r="H666" s="7">
        <v>39.96</v>
      </c>
      <c r="I666" s="7">
        <v>-39.96</v>
      </c>
    </row>
    <row r="667" spans="1:9" x14ac:dyDescent="0.25">
      <c r="A667" s="5" t="s">
        <v>9</v>
      </c>
      <c r="B667" s="5"/>
      <c r="C667" s="5"/>
      <c r="D667" s="6"/>
      <c r="E667" s="5"/>
      <c r="F667" s="5"/>
      <c r="G667" s="5"/>
      <c r="H667" s="8">
        <f>ROUND(SUM(H650:H666),5)</f>
        <v>-2068.7399999999998</v>
      </c>
      <c r="I667" s="8">
        <f>ROUND(SUM(I650:I666),5)</f>
        <v>2068.7399999999998</v>
      </c>
    </row>
    <row r="668" spans="1:9" x14ac:dyDescent="0.25">
      <c r="A668" s="2" t="s">
        <v>8</v>
      </c>
      <c r="B668" s="2"/>
      <c r="C668" s="2"/>
      <c r="D668" s="3"/>
      <c r="E668" s="2"/>
      <c r="F668" s="2"/>
      <c r="G668" s="2"/>
      <c r="H668" s="4"/>
      <c r="I668" s="4"/>
    </row>
    <row r="669" spans="1:9" x14ac:dyDescent="0.25">
      <c r="A669" s="1"/>
      <c r="B669" s="2" t="s">
        <v>13</v>
      </c>
      <c r="C669" s="2" t="s">
        <v>243</v>
      </c>
      <c r="D669" s="3">
        <v>46092</v>
      </c>
      <c r="E669" s="2" t="s">
        <v>157</v>
      </c>
      <c r="F669" s="2"/>
      <c r="G669" s="2" t="s">
        <v>166</v>
      </c>
      <c r="H669" s="4"/>
      <c r="I669" s="4">
        <v>-2075.34</v>
      </c>
    </row>
    <row r="670" spans="1:9" x14ac:dyDescent="0.25">
      <c r="A670" s="2" t="s">
        <v>8</v>
      </c>
      <c r="B670" s="2"/>
      <c r="C670" s="2"/>
      <c r="D670" s="3"/>
      <c r="E670" s="2"/>
      <c r="F670" s="2"/>
      <c r="G670" s="2"/>
      <c r="H670" s="4"/>
      <c r="I670" s="4"/>
    </row>
    <row r="671" spans="1:9" x14ac:dyDescent="0.25">
      <c r="A671" s="5"/>
      <c r="B671" s="5"/>
      <c r="C671" s="5"/>
      <c r="D671" s="6"/>
      <c r="E671" s="5"/>
      <c r="F671" s="5"/>
      <c r="G671" s="5" t="s">
        <v>221</v>
      </c>
      <c r="H671" s="8">
        <v>-2650</v>
      </c>
      <c r="I671" s="8">
        <v>2650</v>
      </c>
    </row>
    <row r="672" spans="1:9" x14ac:dyDescent="0.25">
      <c r="A672" s="5"/>
      <c r="B672" s="5"/>
      <c r="C672" s="5"/>
      <c r="D672" s="6"/>
      <c r="E672" s="5"/>
      <c r="F672" s="5"/>
      <c r="G672" s="5" t="s">
        <v>223</v>
      </c>
      <c r="H672" s="8">
        <v>212</v>
      </c>
      <c r="I672" s="8">
        <v>-212</v>
      </c>
    </row>
    <row r="673" spans="1:9" x14ac:dyDescent="0.25">
      <c r="A673" s="5"/>
      <c r="B673" s="5"/>
      <c r="C673" s="5"/>
      <c r="D673" s="6"/>
      <c r="E673" s="5"/>
      <c r="F673" s="5"/>
      <c r="G673" s="5" t="s">
        <v>188</v>
      </c>
      <c r="H673" s="8">
        <v>10</v>
      </c>
      <c r="I673" s="8">
        <v>-10</v>
      </c>
    </row>
    <row r="674" spans="1:9" x14ac:dyDescent="0.25">
      <c r="A674" s="5"/>
      <c r="B674" s="5"/>
      <c r="C674" s="5"/>
      <c r="D674" s="6"/>
      <c r="E674" s="5"/>
      <c r="F674" s="5"/>
      <c r="G674" s="5" t="s">
        <v>188</v>
      </c>
      <c r="H674" s="8">
        <v>18.93</v>
      </c>
      <c r="I674" s="8">
        <v>-18.93</v>
      </c>
    </row>
    <row r="675" spans="1:9" x14ac:dyDescent="0.25">
      <c r="A675" s="5"/>
      <c r="B675" s="5"/>
      <c r="C675" s="5"/>
      <c r="D675" s="6"/>
      <c r="E675" s="5"/>
      <c r="F675" s="5"/>
      <c r="G675" s="5" t="s">
        <v>188</v>
      </c>
      <c r="H675" s="8">
        <v>6</v>
      </c>
      <c r="I675" s="8">
        <v>-6</v>
      </c>
    </row>
    <row r="676" spans="1:9" x14ac:dyDescent="0.25">
      <c r="A676" s="5"/>
      <c r="B676" s="5"/>
      <c r="C676" s="5"/>
      <c r="D676" s="6"/>
      <c r="E676" s="5"/>
      <c r="F676" s="5"/>
      <c r="G676" s="5" t="s">
        <v>187</v>
      </c>
      <c r="H676" s="8">
        <v>-171.72</v>
      </c>
      <c r="I676" s="8">
        <v>171.72</v>
      </c>
    </row>
    <row r="677" spans="1:9" x14ac:dyDescent="0.25">
      <c r="A677" s="5"/>
      <c r="B677" s="5"/>
      <c r="C677" s="5"/>
      <c r="D677" s="6"/>
      <c r="E677" s="5"/>
      <c r="F677" s="5"/>
      <c r="G677" s="5" t="s">
        <v>224</v>
      </c>
      <c r="H677" s="8">
        <v>171.72</v>
      </c>
      <c r="I677" s="8">
        <v>-171.72</v>
      </c>
    </row>
    <row r="678" spans="1:9" x14ac:dyDescent="0.25">
      <c r="A678" s="5"/>
      <c r="B678" s="5"/>
      <c r="C678" s="5"/>
      <c r="D678" s="6"/>
      <c r="E678" s="5"/>
      <c r="F678" s="5"/>
      <c r="G678" s="5" t="s">
        <v>229</v>
      </c>
      <c r="H678" s="8">
        <v>125</v>
      </c>
      <c r="I678" s="8">
        <v>-125</v>
      </c>
    </row>
    <row r="679" spans="1:9" x14ac:dyDescent="0.25">
      <c r="A679" s="5"/>
      <c r="B679" s="5"/>
      <c r="C679" s="5"/>
      <c r="D679" s="6"/>
      <c r="E679" s="5"/>
      <c r="F679" s="5"/>
      <c r="G679" s="5" t="s">
        <v>225</v>
      </c>
      <c r="H679" s="8">
        <v>-164.3</v>
      </c>
      <c r="I679" s="8">
        <v>164.3</v>
      </c>
    </row>
    <row r="680" spans="1:9" x14ac:dyDescent="0.25">
      <c r="A680" s="5"/>
      <c r="B680" s="5"/>
      <c r="C680" s="5"/>
      <c r="D680" s="6"/>
      <c r="E680" s="5"/>
      <c r="F680" s="5"/>
      <c r="G680" s="5" t="s">
        <v>226</v>
      </c>
      <c r="H680" s="8">
        <v>164.3</v>
      </c>
      <c r="I680" s="8">
        <v>-164.3</v>
      </c>
    </row>
    <row r="681" spans="1:9" x14ac:dyDescent="0.25">
      <c r="A681" s="5"/>
      <c r="B681" s="5"/>
      <c r="C681" s="5"/>
      <c r="D681" s="6"/>
      <c r="E681" s="5"/>
      <c r="F681" s="5"/>
      <c r="G681" s="5" t="s">
        <v>226</v>
      </c>
      <c r="H681" s="8">
        <v>164.3</v>
      </c>
      <c r="I681" s="8">
        <v>-164.3</v>
      </c>
    </row>
    <row r="682" spans="1:9" x14ac:dyDescent="0.25">
      <c r="A682" s="5"/>
      <c r="B682" s="5"/>
      <c r="C682" s="5"/>
      <c r="D682" s="6"/>
      <c r="E682" s="5"/>
      <c r="F682" s="5"/>
      <c r="G682" s="5" t="s">
        <v>227</v>
      </c>
      <c r="H682" s="8">
        <v>-38.43</v>
      </c>
      <c r="I682" s="8">
        <v>38.43</v>
      </c>
    </row>
    <row r="683" spans="1:9" x14ac:dyDescent="0.25">
      <c r="A683" s="5"/>
      <c r="B683" s="5"/>
      <c r="C683" s="5"/>
      <c r="D683" s="6"/>
      <c r="E683" s="5"/>
      <c r="F683" s="5"/>
      <c r="G683" s="5" t="s">
        <v>226</v>
      </c>
      <c r="H683" s="8">
        <v>38.43</v>
      </c>
      <c r="I683" s="8">
        <v>-38.43</v>
      </c>
    </row>
    <row r="684" spans="1:9" ht="15.75" thickBot="1" x14ac:dyDescent="0.3">
      <c r="A684" s="5"/>
      <c r="B684" s="5"/>
      <c r="C684" s="5"/>
      <c r="D684" s="6"/>
      <c r="E684" s="5"/>
      <c r="F684" s="5"/>
      <c r="G684" s="5" t="s">
        <v>226</v>
      </c>
      <c r="H684" s="7">
        <v>38.43</v>
      </c>
      <c r="I684" s="7">
        <v>-38.43</v>
      </c>
    </row>
    <row r="685" spans="1:9" x14ac:dyDescent="0.25">
      <c r="A685" s="5" t="s">
        <v>9</v>
      </c>
      <c r="B685" s="5"/>
      <c r="C685" s="5"/>
      <c r="D685" s="6"/>
      <c r="E685" s="5"/>
      <c r="F685" s="5"/>
      <c r="G685" s="5"/>
      <c r="H685" s="8">
        <f>ROUND(SUM(H670:H684),5)</f>
        <v>-2075.34</v>
      </c>
      <c r="I685" s="8">
        <f>ROUND(SUM(I670:I684),5)</f>
        <v>2075.34</v>
      </c>
    </row>
    <row r="686" spans="1:9" x14ac:dyDescent="0.25">
      <c r="A686" s="2" t="s">
        <v>8</v>
      </c>
      <c r="B686" s="2"/>
      <c r="C686" s="2"/>
      <c r="D686" s="3"/>
      <c r="E686" s="2"/>
      <c r="F686" s="2"/>
      <c r="G686" s="2"/>
      <c r="H686" s="4"/>
      <c r="I686" s="4"/>
    </row>
    <row r="687" spans="1:9" x14ac:dyDescent="0.25">
      <c r="A687" s="1"/>
      <c r="B687" s="2" t="s">
        <v>13</v>
      </c>
      <c r="C687" s="2" t="s">
        <v>244</v>
      </c>
      <c r="D687" s="3">
        <v>46092</v>
      </c>
      <c r="E687" s="2" t="s">
        <v>270</v>
      </c>
      <c r="F687" s="2"/>
      <c r="G687" s="2" t="s">
        <v>166</v>
      </c>
      <c r="H687" s="4"/>
      <c r="I687" s="4">
        <v>-1054.1199999999999</v>
      </c>
    </row>
    <row r="688" spans="1:9" x14ac:dyDescent="0.25">
      <c r="A688" s="2" t="s">
        <v>8</v>
      </c>
      <c r="B688" s="2"/>
      <c r="C688" s="2"/>
      <c r="D688" s="3"/>
      <c r="E688" s="2"/>
      <c r="F688" s="2"/>
      <c r="G688" s="2"/>
      <c r="H688" s="4"/>
      <c r="I688" s="4"/>
    </row>
    <row r="689" spans="1:9" x14ac:dyDescent="0.25">
      <c r="A689" s="5"/>
      <c r="B689" s="5"/>
      <c r="C689" s="5"/>
      <c r="D689" s="6"/>
      <c r="E689" s="5"/>
      <c r="F689" s="5"/>
      <c r="G689" s="5" t="s">
        <v>230</v>
      </c>
      <c r="H689" s="8">
        <v>-1050</v>
      </c>
      <c r="I689" s="8">
        <v>1050</v>
      </c>
    </row>
    <row r="690" spans="1:9" x14ac:dyDescent="0.25">
      <c r="A690" s="5"/>
      <c r="B690" s="5"/>
      <c r="C690" s="5"/>
      <c r="D690" s="6"/>
      <c r="E690" s="5"/>
      <c r="F690" s="5"/>
      <c r="G690" s="5" t="s">
        <v>170</v>
      </c>
      <c r="H690" s="8">
        <v>-210</v>
      </c>
      <c r="I690" s="8">
        <v>210</v>
      </c>
    </row>
    <row r="691" spans="1:9" x14ac:dyDescent="0.25">
      <c r="A691" s="5"/>
      <c r="B691" s="5"/>
      <c r="C691" s="5"/>
      <c r="D691" s="6"/>
      <c r="E691" s="5"/>
      <c r="F691" s="5"/>
      <c r="G691" s="5" t="s">
        <v>285</v>
      </c>
      <c r="H691" s="8">
        <v>42.49</v>
      </c>
      <c r="I691" s="8">
        <v>-42.49</v>
      </c>
    </row>
    <row r="692" spans="1:9" x14ac:dyDescent="0.25">
      <c r="A692" s="5"/>
      <c r="B692" s="5"/>
      <c r="C692" s="5"/>
      <c r="D692" s="6"/>
      <c r="E692" s="5"/>
      <c r="F692" s="5"/>
      <c r="G692" s="5" t="s">
        <v>229</v>
      </c>
      <c r="H692" s="8">
        <v>67</v>
      </c>
      <c r="I692" s="8">
        <v>-67</v>
      </c>
    </row>
    <row r="693" spans="1:9" x14ac:dyDescent="0.25">
      <c r="A693" s="5"/>
      <c r="B693" s="5"/>
      <c r="C693" s="5"/>
      <c r="D693" s="6"/>
      <c r="E693" s="5"/>
      <c r="F693" s="5"/>
      <c r="G693" s="5" t="s">
        <v>225</v>
      </c>
      <c r="H693" s="8">
        <v>-78.12</v>
      </c>
      <c r="I693" s="8">
        <v>78.12</v>
      </c>
    </row>
    <row r="694" spans="1:9" x14ac:dyDescent="0.25">
      <c r="A694" s="5"/>
      <c r="B694" s="5"/>
      <c r="C694" s="5"/>
      <c r="D694" s="6"/>
      <c r="E694" s="5"/>
      <c r="F694" s="5"/>
      <c r="G694" s="5" t="s">
        <v>226</v>
      </c>
      <c r="H694" s="8">
        <v>78.12</v>
      </c>
      <c r="I694" s="8">
        <v>-78.12</v>
      </c>
    </row>
    <row r="695" spans="1:9" x14ac:dyDescent="0.25">
      <c r="A695" s="5"/>
      <c r="B695" s="5"/>
      <c r="C695" s="5"/>
      <c r="D695" s="6"/>
      <c r="E695" s="5"/>
      <c r="F695" s="5"/>
      <c r="G695" s="5" t="s">
        <v>226</v>
      </c>
      <c r="H695" s="8">
        <v>78.12</v>
      </c>
      <c r="I695" s="8">
        <v>-78.12</v>
      </c>
    </row>
    <row r="696" spans="1:9" x14ac:dyDescent="0.25">
      <c r="A696" s="5"/>
      <c r="B696" s="5"/>
      <c r="C696" s="5"/>
      <c r="D696" s="6"/>
      <c r="E696" s="5"/>
      <c r="F696" s="5"/>
      <c r="G696" s="5" t="s">
        <v>227</v>
      </c>
      <c r="H696" s="8">
        <v>-18.27</v>
      </c>
      <c r="I696" s="8">
        <v>18.27</v>
      </c>
    </row>
    <row r="697" spans="1:9" x14ac:dyDescent="0.25">
      <c r="A697" s="5"/>
      <c r="B697" s="5"/>
      <c r="C697" s="5"/>
      <c r="D697" s="6"/>
      <c r="E697" s="5"/>
      <c r="F697" s="5"/>
      <c r="G697" s="5" t="s">
        <v>226</v>
      </c>
      <c r="H697" s="8">
        <v>18.27</v>
      </c>
      <c r="I697" s="8">
        <v>-18.27</v>
      </c>
    </row>
    <row r="698" spans="1:9" x14ac:dyDescent="0.25">
      <c r="A698" s="5"/>
      <c r="B698" s="5"/>
      <c r="C698" s="5"/>
      <c r="D698" s="6"/>
      <c r="E698" s="5"/>
      <c r="F698" s="5"/>
      <c r="G698" s="5" t="s">
        <v>226</v>
      </c>
      <c r="H698" s="8">
        <v>18.27</v>
      </c>
      <c r="I698" s="8">
        <v>-18.27</v>
      </c>
    </row>
    <row r="699" spans="1:9" x14ac:dyDescent="0.25">
      <c r="A699" s="5"/>
      <c r="B699" s="5"/>
      <c r="C699" s="5"/>
      <c r="D699" s="6"/>
      <c r="E699" s="5"/>
      <c r="F699" s="5"/>
      <c r="G699" s="5" t="s">
        <v>233</v>
      </c>
      <c r="H699" s="8">
        <v>-7.56</v>
      </c>
      <c r="I699" s="8">
        <v>7.56</v>
      </c>
    </row>
    <row r="700" spans="1:9" x14ac:dyDescent="0.25">
      <c r="A700" s="5"/>
      <c r="B700" s="5"/>
      <c r="C700" s="5"/>
      <c r="D700" s="6"/>
      <c r="E700" s="5"/>
      <c r="F700" s="5"/>
      <c r="G700" s="5" t="s">
        <v>233</v>
      </c>
      <c r="H700" s="8">
        <v>7.56</v>
      </c>
      <c r="I700" s="8">
        <v>-7.56</v>
      </c>
    </row>
    <row r="701" spans="1:9" x14ac:dyDescent="0.25">
      <c r="A701" s="5"/>
      <c r="B701" s="5"/>
      <c r="C701" s="5"/>
      <c r="D701" s="6"/>
      <c r="E701" s="5"/>
      <c r="F701" s="5"/>
      <c r="G701" s="5" t="s">
        <v>226</v>
      </c>
      <c r="H701" s="8">
        <v>-26.46</v>
      </c>
      <c r="I701" s="8">
        <v>26.46</v>
      </c>
    </row>
    <row r="702" spans="1:9" ht="15.75" thickBot="1" x14ac:dyDescent="0.3">
      <c r="A702" s="5"/>
      <c r="B702" s="5"/>
      <c r="C702" s="5"/>
      <c r="D702" s="6"/>
      <c r="E702" s="5"/>
      <c r="F702" s="5"/>
      <c r="G702" s="5" t="s">
        <v>226</v>
      </c>
      <c r="H702" s="7">
        <v>26.46</v>
      </c>
      <c r="I702" s="7">
        <v>-26.46</v>
      </c>
    </row>
    <row r="703" spans="1:9" x14ac:dyDescent="0.25">
      <c r="A703" s="5" t="s">
        <v>9</v>
      </c>
      <c r="B703" s="5"/>
      <c r="C703" s="5"/>
      <c r="D703" s="6"/>
      <c r="E703" s="5"/>
      <c r="F703" s="5"/>
      <c r="G703" s="5"/>
      <c r="H703" s="8">
        <f>ROUND(SUM(H688:H702),5)</f>
        <v>-1054.1199999999999</v>
      </c>
      <c r="I703" s="8">
        <f>ROUND(SUM(I688:I702),5)</f>
        <v>1054.1199999999999</v>
      </c>
    </row>
    <row r="704" spans="1:9" x14ac:dyDescent="0.25">
      <c r="A704" s="2" t="s">
        <v>8</v>
      </c>
      <c r="B704" s="2"/>
      <c r="C704" s="2"/>
      <c r="D704" s="3"/>
      <c r="E704" s="2"/>
      <c r="F704" s="2"/>
      <c r="G704" s="2"/>
      <c r="H704" s="4"/>
      <c r="I704" s="4"/>
    </row>
    <row r="705" spans="1:9" x14ac:dyDescent="0.25">
      <c r="A705" s="1"/>
      <c r="B705" s="2" t="s">
        <v>13</v>
      </c>
      <c r="C705" s="2" t="s">
        <v>245</v>
      </c>
      <c r="D705" s="3">
        <v>46092</v>
      </c>
      <c r="E705" s="2" t="s">
        <v>271</v>
      </c>
      <c r="F705" s="2"/>
      <c r="G705" s="2" t="s">
        <v>166</v>
      </c>
      <c r="H705" s="4"/>
      <c r="I705" s="4">
        <v>-1503.13</v>
      </c>
    </row>
    <row r="706" spans="1:9" x14ac:dyDescent="0.25">
      <c r="A706" s="2" t="s">
        <v>8</v>
      </c>
      <c r="B706" s="2"/>
      <c r="C706" s="2"/>
      <c r="D706" s="3"/>
      <c r="E706" s="2"/>
      <c r="F706" s="2"/>
      <c r="G706" s="2"/>
      <c r="H706" s="4"/>
      <c r="I706" s="4"/>
    </row>
    <row r="707" spans="1:9" x14ac:dyDescent="0.25">
      <c r="A707" s="5"/>
      <c r="B707" s="5"/>
      <c r="C707" s="5"/>
      <c r="D707" s="6"/>
      <c r="E707" s="5"/>
      <c r="F707" s="5"/>
      <c r="G707" s="5" t="s">
        <v>221</v>
      </c>
      <c r="H707" s="8">
        <v>-1166</v>
      </c>
      <c r="I707" s="8">
        <v>1166</v>
      </c>
    </row>
    <row r="708" spans="1:9" x14ac:dyDescent="0.25">
      <c r="A708" s="5"/>
      <c r="B708" s="5"/>
      <c r="C708" s="5"/>
      <c r="D708" s="6"/>
      <c r="E708" s="5"/>
      <c r="F708" s="5"/>
      <c r="G708" s="5" t="s">
        <v>170</v>
      </c>
      <c r="H708" s="8">
        <v>-616</v>
      </c>
      <c r="I708" s="8">
        <v>616</v>
      </c>
    </row>
    <row r="709" spans="1:9" x14ac:dyDescent="0.25">
      <c r="A709" s="5"/>
      <c r="B709" s="5"/>
      <c r="C709" s="5"/>
      <c r="D709" s="6"/>
      <c r="E709" s="5"/>
      <c r="F709" s="5"/>
      <c r="G709" s="5" t="s">
        <v>223</v>
      </c>
      <c r="H709" s="8">
        <v>142.56</v>
      </c>
      <c r="I709" s="8">
        <v>-142.56</v>
      </c>
    </row>
    <row r="710" spans="1:9" x14ac:dyDescent="0.25">
      <c r="A710" s="5"/>
      <c r="B710" s="5"/>
      <c r="C710" s="5"/>
      <c r="D710" s="6"/>
      <c r="E710" s="5"/>
      <c r="F710" s="5"/>
      <c r="G710" s="5" t="s">
        <v>187</v>
      </c>
      <c r="H710" s="8">
        <v>-115.47</v>
      </c>
      <c r="I710" s="8">
        <v>115.47</v>
      </c>
    </row>
    <row r="711" spans="1:9" x14ac:dyDescent="0.25">
      <c r="A711" s="5"/>
      <c r="B711" s="5"/>
      <c r="C711" s="5"/>
      <c r="D711" s="6"/>
      <c r="E711" s="5"/>
      <c r="F711" s="5"/>
      <c r="G711" s="5" t="s">
        <v>224</v>
      </c>
      <c r="H711" s="8">
        <v>115.47</v>
      </c>
      <c r="I711" s="8">
        <v>-115.47</v>
      </c>
    </row>
    <row r="712" spans="1:9" x14ac:dyDescent="0.25">
      <c r="A712" s="5"/>
      <c r="B712" s="5"/>
      <c r="C712" s="5"/>
      <c r="D712" s="6"/>
      <c r="E712" s="5"/>
      <c r="F712" s="5"/>
      <c r="G712" s="5" t="s">
        <v>225</v>
      </c>
      <c r="H712" s="8">
        <v>-110.48</v>
      </c>
      <c r="I712" s="8">
        <v>110.48</v>
      </c>
    </row>
    <row r="713" spans="1:9" x14ac:dyDescent="0.25">
      <c r="A713" s="5"/>
      <c r="B713" s="5"/>
      <c r="C713" s="5"/>
      <c r="D713" s="6"/>
      <c r="E713" s="5"/>
      <c r="F713" s="5"/>
      <c r="G713" s="5" t="s">
        <v>226</v>
      </c>
      <c r="H713" s="8">
        <v>110.48</v>
      </c>
      <c r="I713" s="8">
        <v>-110.48</v>
      </c>
    </row>
    <row r="714" spans="1:9" x14ac:dyDescent="0.25">
      <c r="A714" s="5"/>
      <c r="B714" s="5"/>
      <c r="C714" s="5"/>
      <c r="D714" s="6"/>
      <c r="E714" s="5"/>
      <c r="F714" s="5"/>
      <c r="G714" s="5" t="s">
        <v>226</v>
      </c>
      <c r="H714" s="8">
        <v>110.48</v>
      </c>
      <c r="I714" s="8">
        <v>-110.48</v>
      </c>
    </row>
    <row r="715" spans="1:9" x14ac:dyDescent="0.25">
      <c r="A715" s="5"/>
      <c r="B715" s="5"/>
      <c r="C715" s="5"/>
      <c r="D715" s="6"/>
      <c r="E715" s="5"/>
      <c r="F715" s="5"/>
      <c r="G715" s="5" t="s">
        <v>227</v>
      </c>
      <c r="H715" s="8">
        <v>-25.83</v>
      </c>
      <c r="I715" s="8">
        <v>25.83</v>
      </c>
    </row>
    <row r="716" spans="1:9" x14ac:dyDescent="0.25">
      <c r="A716" s="5"/>
      <c r="B716" s="5"/>
      <c r="C716" s="5"/>
      <c r="D716" s="6"/>
      <c r="E716" s="5"/>
      <c r="F716" s="5"/>
      <c r="G716" s="5" t="s">
        <v>226</v>
      </c>
      <c r="H716" s="8">
        <v>25.83</v>
      </c>
      <c r="I716" s="8">
        <v>-25.83</v>
      </c>
    </row>
    <row r="717" spans="1:9" ht="15.75" thickBot="1" x14ac:dyDescent="0.3">
      <c r="A717" s="5"/>
      <c r="B717" s="5"/>
      <c r="C717" s="5"/>
      <c r="D717" s="6"/>
      <c r="E717" s="5"/>
      <c r="F717" s="5"/>
      <c r="G717" s="5" t="s">
        <v>226</v>
      </c>
      <c r="H717" s="7">
        <v>25.83</v>
      </c>
      <c r="I717" s="7">
        <v>-25.83</v>
      </c>
    </row>
    <row r="718" spans="1:9" x14ac:dyDescent="0.25">
      <c r="A718" s="5" t="s">
        <v>9</v>
      </c>
      <c r="B718" s="5"/>
      <c r="C718" s="5"/>
      <c r="D718" s="6"/>
      <c r="E718" s="5"/>
      <c r="F718" s="5"/>
      <c r="G718" s="5"/>
      <c r="H718" s="8">
        <f>ROUND(SUM(H706:H717),5)</f>
        <v>-1503.13</v>
      </c>
      <c r="I718" s="8">
        <f>ROUND(SUM(I706:I717),5)</f>
        <v>1503.13</v>
      </c>
    </row>
    <row r="719" spans="1:9" x14ac:dyDescent="0.25">
      <c r="A719" s="2" t="s">
        <v>8</v>
      </c>
      <c r="B719" s="2"/>
      <c r="C719" s="2"/>
      <c r="D719" s="3"/>
      <c r="E719" s="2"/>
      <c r="F719" s="2"/>
      <c r="G719" s="2"/>
      <c r="H719" s="4"/>
      <c r="I719" s="4"/>
    </row>
    <row r="720" spans="1:9" x14ac:dyDescent="0.25">
      <c r="A720" s="1"/>
      <c r="B720" s="2" t="s">
        <v>13</v>
      </c>
      <c r="C720" s="2" t="s">
        <v>246</v>
      </c>
      <c r="D720" s="3">
        <v>46092</v>
      </c>
      <c r="E720" s="2" t="s">
        <v>272</v>
      </c>
      <c r="F720" s="2"/>
      <c r="G720" s="2" t="s">
        <v>166</v>
      </c>
      <c r="H720" s="4"/>
      <c r="I720" s="4">
        <v>-850.68</v>
      </c>
    </row>
    <row r="721" spans="1:9" x14ac:dyDescent="0.25">
      <c r="A721" s="2" t="s">
        <v>8</v>
      </c>
      <c r="B721" s="2"/>
      <c r="C721" s="2"/>
      <c r="D721" s="3"/>
      <c r="E721" s="2"/>
      <c r="F721" s="2"/>
      <c r="G721" s="2"/>
      <c r="H721" s="4"/>
      <c r="I721" s="4"/>
    </row>
    <row r="722" spans="1:9" x14ac:dyDescent="0.25">
      <c r="A722" s="5"/>
      <c r="B722" s="5"/>
      <c r="C722" s="5"/>
      <c r="D722" s="6"/>
      <c r="E722" s="5"/>
      <c r="F722" s="5"/>
      <c r="G722" s="5" t="s">
        <v>230</v>
      </c>
      <c r="H722" s="8">
        <v>-1050</v>
      </c>
      <c r="I722" s="8">
        <v>1050</v>
      </c>
    </row>
    <row r="723" spans="1:9" x14ac:dyDescent="0.25">
      <c r="A723" s="5"/>
      <c r="B723" s="5"/>
      <c r="C723" s="5"/>
      <c r="D723" s="6"/>
      <c r="E723" s="5"/>
      <c r="F723" s="5"/>
      <c r="G723" s="5" t="s">
        <v>223</v>
      </c>
      <c r="H723" s="8">
        <v>84</v>
      </c>
      <c r="I723" s="8">
        <v>-84</v>
      </c>
    </row>
    <row r="724" spans="1:9" x14ac:dyDescent="0.25">
      <c r="A724" s="5"/>
      <c r="B724" s="5"/>
      <c r="C724" s="5"/>
      <c r="D724" s="6"/>
      <c r="E724" s="5"/>
      <c r="F724" s="5"/>
      <c r="G724" s="5" t="s">
        <v>187</v>
      </c>
      <c r="H724" s="8">
        <v>-68.040000000000006</v>
      </c>
      <c r="I724" s="8">
        <v>68.040000000000006</v>
      </c>
    </row>
    <row r="725" spans="1:9" x14ac:dyDescent="0.25">
      <c r="A725" s="5"/>
      <c r="B725" s="5"/>
      <c r="C725" s="5"/>
      <c r="D725" s="6"/>
      <c r="E725" s="5"/>
      <c r="F725" s="5"/>
      <c r="G725" s="5" t="s">
        <v>224</v>
      </c>
      <c r="H725" s="8">
        <v>68.040000000000006</v>
      </c>
      <c r="I725" s="8">
        <v>-68.040000000000006</v>
      </c>
    </row>
    <row r="726" spans="1:9" x14ac:dyDescent="0.25">
      <c r="A726" s="5"/>
      <c r="B726" s="5"/>
      <c r="C726" s="5"/>
      <c r="D726" s="6"/>
      <c r="E726" s="5"/>
      <c r="F726" s="5"/>
      <c r="G726" s="5" t="s">
        <v>229</v>
      </c>
      <c r="H726" s="8">
        <v>35</v>
      </c>
      <c r="I726" s="8">
        <v>-35</v>
      </c>
    </row>
    <row r="727" spans="1:9" x14ac:dyDescent="0.25">
      <c r="A727" s="5"/>
      <c r="B727" s="5"/>
      <c r="C727" s="5"/>
      <c r="D727" s="6"/>
      <c r="E727" s="5"/>
      <c r="F727" s="5"/>
      <c r="G727" s="5" t="s">
        <v>225</v>
      </c>
      <c r="H727" s="8">
        <v>-65.099999999999994</v>
      </c>
      <c r="I727" s="8">
        <v>65.099999999999994</v>
      </c>
    </row>
    <row r="728" spans="1:9" x14ac:dyDescent="0.25">
      <c r="A728" s="5"/>
      <c r="B728" s="5"/>
      <c r="C728" s="5"/>
      <c r="D728" s="6"/>
      <c r="E728" s="5"/>
      <c r="F728" s="5"/>
      <c r="G728" s="5" t="s">
        <v>226</v>
      </c>
      <c r="H728" s="8">
        <v>65.099999999999994</v>
      </c>
      <c r="I728" s="8">
        <v>-65.099999999999994</v>
      </c>
    </row>
    <row r="729" spans="1:9" x14ac:dyDescent="0.25">
      <c r="A729" s="5"/>
      <c r="B729" s="5"/>
      <c r="C729" s="5"/>
      <c r="D729" s="6"/>
      <c r="E729" s="5"/>
      <c r="F729" s="5"/>
      <c r="G729" s="5" t="s">
        <v>226</v>
      </c>
      <c r="H729" s="8">
        <v>65.099999999999994</v>
      </c>
      <c r="I729" s="8">
        <v>-65.099999999999994</v>
      </c>
    </row>
    <row r="730" spans="1:9" x14ac:dyDescent="0.25">
      <c r="A730" s="5"/>
      <c r="B730" s="5"/>
      <c r="C730" s="5"/>
      <c r="D730" s="6"/>
      <c r="E730" s="5"/>
      <c r="F730" s="5"/>
      <c r="G730" s="5" t="s">
        <v>227</v>
      </c>
      <c r="H730" s="8">
        <v>-15.22</v>
      </c>
      <c r="I730" s="8">
        <v>15.22</v>
      </c>
    </row>
    <row r="731" spans="1:9" x14ac:dyDescent="0.25">
      <c r="A731" s="5"/>
      <c r="B731" s="5"/>
      <c r="C731" s="5"/>
      <c r="D731" s="6"/>
      <c r="E731" s="5"/>
      <c r="F731" s="5"/>
      <c r="G731" s="5" t="s">
        <v>226</v>
      </c>
      <c r="H731" s="8">
        <v>15.22</v>
      </c>
      <c r="I731" s="8">
        <v>-15.22</v>
      </c>
    </row>
    <row r="732" spans="1:9" x14ac:dyDescent="0.25">
      <c r="A732" s="5"/>
      <c r="B732" s="5"/>
      <c r="C732" s="5"/>
      <c r="D732" s="6"/>
      <c r="E732" s="5"/>
      <c r="F732" s="5"/>
      <c r="G732" s="5" t="s">
        <v>226</v>
      </c>
      <c r="H732" s="8">
        <v>15.22</v>
      </c>
      <c r="I732" s="8">
        <v>-15.22</v>
      </c>
    </row>
    <row r="733" spans="1:9" x14ac:dyDescent="0.25">
      <c r="A733" s="5"/>
      <c r="B733" s="5"/>
      <c r="C733" s="5"/>
      <c r="D733" s="6"/>
      <c r="E733" s="5"/>
      <c r="F733" s="5"/>
      <c r="G733" s="5" t="s">
        <v>226</v>
      </c>
      <c r="H733" s="8">
        <v>-21.24</v>
      </c>
      <c r="I733" s="8">
        <v>21.24</v>
      </c>
    </row>
    <row r="734" spans="1:9" ht="15.75" thickBot="1" x14ac:dyDescent="0.3">
      <c r="A734" s="5"/>
      <c r="B734" s="5"/>
      <c r="C734" s="5"/>
      <c r="D734" s="6"/>
      <c r="E734" s="5"/>
      <c r="F734" s="5"/>
      <c r="G734" s="5" t="s">
        <v>226</v>
      </c>
      <c r="H734" s="7">
        <v>21.24</v>
      </c>
      <c r="I734" s="7">
        <v>-21.24</v>
      </c>
    </row>
    <row r="735" spans="1:9" x14ac:dyDescent="0.25">
      <c r="A735" s="5" t="s">
        <v>9</v>
      </c>
      <c r="B735" s="5"/>
      <c r="C735" s="5"/>
      <c r="D735" s="6"/>
      <c r="E735" s="5"/>
      <c r="F735" s="5"/>
      <c r="G735" s="5"/>
      <c r="H735" s="8">
        <f>ROUND(SUM(H721:H734),5)</f>
        <v>-850.68</v>
      </c>
      <c r="I735" s="8">
        <f>ROUND(SUM(I721:I734),5)</f>
        <v>850.68</v>
      </c>
    </row>
    <row r="736" spans="1:9" x14ac:dyDescent="0.25">
      <c r="A736" s="2" t="s">
        <v>8</v>
      </c>
      <c r="B736" s="2"/>
      <c r="C736" s="2"/>
      <c r="D736" s="3"/>
      <c r="E736" s="2"/>
      <c r="F736" s="2"/>
      <c r="G736" s="2"/>
      <c r="H736" s="4"/>
      <c r="I736" s="4"/>
    </row>
    <row r="737" spans="1:9" x14ac:dyDescent="0.25">
      <c r="A737" s="1"/>
      <c r="B737" s="2" t="s">
        <v>13</v>
      </c>
      <c r="C737" s="2" t="s">
        <v>247</v>
      </c>
      <c r="D737" s="3">
        <v>46092</v>
      </c>
      <c r="E737" s="2" t="s">
        <v>273</v>
      </c>
      <c r="F737" s="2"/>
      <c r="G737" s="2" t="s">
        <v>166</v>
      </c>
      <c r="H737" s="4"/>
      <c r="I737" s="4">
        <v>-1810.61</v>
      </c>
    </row>
    <row r="738" spans="1:9" x14ac:dyDescent="0.25">
      <c r="A738" s="2" t="s">
        <v>8</v>
      </c>
      <c r="B738" s="2"/>
      <c r="C738" s="2"/>
      <c r="D738" s="3"/>
      <c r="E738" s="2"/>
      <c r="F738" s="2"/>
      <c r="G738" s="2"/>
      <c r="H738" s="4"/>
      <c r="I738" s="4"/>
    </row>
    <row r="739" spans="1:9" x14ac:dyDescent="0.25">
      <c r="A739" s="5"/>
      <c r="B739" s="5"/>
      <c r="C739" s="5"/>
      <c r="D739" s="6"/>
      <c r="E739" s="5"/>
      <c r="F739" s="5"/>
      <c r="G739" s="5" t="s">
        <v>228</v>
      </c>
      <c r="H739" s="8">
        <v>-1780</v>
      </c>
      <c r="I739" s="8">
        <v>1780</v>
      </c>
    </row>
    <row r="740" spans="1:9" x14ac:dyDescent="0.25">
      <c r="A740" s="5"/>
      <c r="B740" s="5"/>
      <c r="C740" s="5"/>
      <c r="D740" s="6"/>
      <c r="E740" s="5"/>
      <c r="F740" s="5"/>
      <c r="G740" s="5" t="s">
        <v>228</v>
      </c>
      <c r="H740" s="8">
        <v>-375.53</v>
      </c>
      <c r="I740" s="8">
        <v>375.53</v>
      </c>
    </row>
    <row r="741" spans="1:9" x14ac:dyDescent="0.25">
      <c r="A741" s="5"/>
      <c r="B741" s="5"/>
      <c r="C741" s="5"/>
      <c r="D741" s="6"/>
      <c r="E741" s="5"/>
      <c r="F741" s="5"/>
      <c r="G741" s="5" t="s">
        <v>188</v>
      </c>
      <c r="H741" s="8">
        <v>1.59</v>
      </c>
      <c r="I741" s="8">
        <v>-1.59</v>
      </c>
    </row>
    <row r="742" spans="1:9" x14ac:dyDescent="0.25">
      <c r="A742" s="5"/>
      <c r="B742" s="5"/>
      <c r="C742" s="5"/>
      <c r="D742" s="6"/>
      <c r="E742" s="5"/>
      <c r="F742" s="5"/>
      <c r="G742" s="5" t="s">
        <v>223</v>
      </c>
      <c r="H742" s="8">
        <v>172.44</v>
      </c>
      <c r="I742" s="8">
        <v>-172.44</v>
      </c>
    </row>
    <row r="743" spans="1:9" x14ac:dyDescent="0.25">
      <c r="A743" s="5"/>
      <c r="B743" s="5"/>
      <c r="C743" s="5"/>
      <c r="D743" s="6"/>
      <c r="E743" s="5"/>
      <c r="F743" s="5"/>
      <c r="G743" s="5" t="s">
        <v>188</v>
      </c>
      <c r="H743" s="8">
        <v>6</v>
      </c>
      <c r="I743" s="8">
        <v>-6</v>
      </c>
    </row>
    <row r="744" spans="1:9" x14ac:dyDescent="0.25">
      <c r="A744" s="5"/>
      <c r="B744" s="5"/>
      <c r="C744" s="5"/>
      <c r="D744" s="6"/>
      <c r="E744" s="5"/>
      <c r="F744" s="5"/>
      <c r="G744" s="5" t="s">
        <v>187</v>
      </c>
      <c r="H744" s="8">
        <v>-139.68</v>
      </c>
      <c r="I744" s="8">
        <v>139.68</v>
      </c>
    </row>
    <row r="745" spans="1:9" x14ac:dyDescent="0.25">
      <c r="A745" s="5"/>
      <c r="B745" s="5"/>
      <c r="C745" s="5"/>
      <c r="D745" s="6"/>
      <c r="E745" s="5"/>
      <c r="F745" s="5"/>
      <c r="G745" s="5" t="s">
        <v>224</v>
      </c>
      <c r="H745" s="8">
        <v>139.68</v>
      </c>
      <c r="I745" s="8">
        <v>-139.68</v>
      </c>
    </row>
    <row r="746" spans="1:9" x14ac:dyDescent="0.25">
      <c r="A746" s="5"/>
      <c r="B746" s="5"/>
      <c r="C746" s="5"/>
      <c r="D746" s="6"/>
      <c r="E746" s="5"/>
      <c r="F746" s="5"/>
      <c r="G746" s="5" t="s">
        <v>225</v>
      </c>
      <c r="H746" s="8">
        <v>-133.63999999999999</v>
      </c>
      <c r="I746" s="8">
        <v>133.63999999999999</v>
      </c>
    </row>
    <row r="747" spans="1:9" x14ac:dyDescent="0.25">
      <c r="A747" s="5"/>
      <c r="B747" s="5"/>
      <c r="C747" s="5"/>
      <c r="D747" s="6"/>
      <c r="E747" s="5"/>
      <c r="F747" s="5"/>
      <c r="G747" s="5" t="s">
        <v>226</v>
      </c>
      <c r="H747" s="8">
        <v>133.63999999999999</v>
      </c>
      <c r="I747" s="8">
        <v>-133.63999999999999</v>
      </c>
    </row>
    <row r="748" spans="1:9" x14ac:dyDescent="0.25">
      <c r="A748" s="5"/>
      <c r="B748" s="5"/>
      <c r="C748" s="5"/>
      <c r="D748" s="6"/>
      <c r="E748" s="5"/>
      <c r="F748" s="5"/>
      <c r="G748" s="5" t="s">
        <v>226</v>
      </c>
      <c r="H748" s="8">
        <v>133.63999999999999</v>
      </c>
      <c r="I748" s="8">
        <v>-133.63999999999999</v>
      </c>
    </row>
    <row r="749" spans="1:9" x14ac:dyDescent="0.25">
      <c r="A749" s="5"/>
      <c r="B749" s="5"/>
      <c r="C749" s="5"/>
      <c r="D749" s="6"/>
      <c r="E749" s="5"/>
      <c r="F749" s="5"/>
      <c r="G749" s="5" t="s">
        <v>227</v>
      </c>
      <c r="H749" s="8">
        <v>-31.25</v>
      </c>
      <c r="I749" s="8">
        <v>31.25</v>
      </c>
    </row>
    <row r="750" spans="1:9" x14ac:dyDescent="0.25">
      <c r="A750" s="5"/>
      <c r="B750" s="5"/>
      <c r="C750" s="5"/>
      <c r="D750" s="6"/>
      <c r="E750" s="5"/>
      <c r="F750" s="5"/>
      <c r="G750" s="5" t="s">
        <v>226</v>
      </c>
      <c r="H750" s="8">
        <v>31.25</v>
      </c>
      <c r="I750" s="8">
        <v>-31.25</v>
      </c>
    </row>
    <row r="751" spans="1:9" x14ac:dyDescent="0.25">
      <c r="A751" s="5"/>
      <c r="B751" s="5"/>
      <c r="C751" s="5"/>
      <c r="D751" s="6"/>
      <c r="E751" s="5"/>
      <c r="F751" s="5"/>
      <c r="G751" s="5" t="s">
        <v>226</v>
      </c>
      <c r="H751" s="8">
        <v>31.25</v>
      </c>
      <c r="I751" s="8">
        <v>-31.25</v>
      </c>
    </row>
    <row r="752" spans="1:9" x14ac:dyDescent="0.25">
      <c r="A752" s="5"/>
      <c r="B752" s="5"/>
      <c r="C752" s="5"/>
      <c r="D752" s="6"/>
      <c r="E752" s="5"/>
      <c r="F752" s="5"/>
      <c r="G752" s="5" t="s">
        <v>226</v>
      </c>
      <c r="H752" s="8">
        <v>-30.95</v>
      </c>
      <c r="I752" s="8">
        <v>30.95</v>
      </c>
    </row>
    <row r="753" spans="1:9" ht="15.75" thickBot="1" x14ac:dyDescent="0.3">
      <c r="A753" s="5"/>
      <c r="B753" s="5"/>
      <c r="C753" s="5"/>
      <c r="D753" s="6"/>
      <c r="E753" s="5"/>
      <c r="F753" s="5"/>
      <c r="G753" s="5" t="s">
        <v>226</v>
      </c>
      <c r="H753" s="7">
        <v>30.95</v>
      </c>
      <c r="I753" s="7">
        <v>-30.95</v>
      </c>
    </row>
    <row r="754" spans="1:9" x14ac:dyDescent="0.25">
      <c r="A754" s="5" t="s">
        <v>9</v>
      </c>
      <c r="B754" s="5"/>
      <c r="C754" s="5"/>
      <c r="D754" s="6"/>
      <c r="E754" s="5"/>
      <c r="F754" s="5"/>
      <c r="G754" s="5"/>
      <c r="H754" s="8">
        <f>ROUND(SUM(H738:H753),5)</f>
        <v>-1810.61</v>
      </c>
      <c r="I754" s="8">
        <f>ROUND(SUM(I738:I753),5)</f>
        <v>1810.61</v>
      </c>
    </row>
    <row r="755" spans="1:9" x14ac:dyDescent="0.25">
      <c r="A755" s="2" t="s">
        <v>8</v>
      </c>
      <c r="B755" s="2"/>
      <c r="C755" s="2"/>
      <c r="D755" s="3"/>
      <c r="E755" s="2"/>
      <c r="F755" s="2"/>
      <c r="G755" s="2"/>
      <c r="H755" s="4"/>
      <c r="I755" s="4"/>
    </row>
    <row r="756" spans="1:9" x14ac:dyDescent="0.25">
      <c r="A756" s="1"/>
      <c r="B756" s="2" t="s">
        <v>13</v>
      </c>
      <c r="C756" s="2" t="s">
        <v>248</v>
      </c>
      <c r="D756" s="3">
        <v>46092</v>
      </c>
      <c r="E756" s="2" t="s">
        <v>274</v>
      </c>
      <c r="F756" s="2"/>
      <c r="G756" s="2" t="s">
        <v>166</v>
      </c>
      <c r="H756" s="4"/>
      <c r="I756" s="4">
        <v>-1263.31</v>
      </c>
    </row>
    <row r="757" spans="1:9" x14ac:dyDescent="0.25">
      <c r="A757" s="2" t="s">
        <v>8</v>
      </c>
      <c r="B757" s="2"/>
      <c r="C757" s="2"/>
      <c r="D757" s="3"/>
      <c r="E757" s="2"/>
      <c r="F757" s="2"/>
      <c r="G757" s="2"/>
      <c r="H757" s="4"/>
      <c r="I757" s="4"/>
    </row>
    <row r="758" spans="1:9" x14ac:dyDescent="0.25">
      <c r="A758" s="5"/>
      <c r="B758" s="5"/>
      <c r="C758" s="5"/>
      <c r="D758" s="6"/>
      <c r="E758" s="5"/>
      <c r="F758" s="5"/>
      <c r="G758" s="5" t="s">
        <v>230</v>
      </c>
      <c r="H758" s="8">
        <v>-700</v>
      </c>
      <c r="I758" s="8">
        <v>700</v>
      </c>
    </row>
    <row r="759" spans="1:9" x14ac:dyDescent="0.25">
      <c r="A759" s="5"/>
      <c r="B759" s="5"/>
      <c r="C759" s="5"/>
      <c r="D759" s="6"/>
      <c r="E759" s="5"/>
      <c r="F759" s="5"/>
      <c r="G759" s="5" t="s">
        <v>231</v>
      </c>
      <c r="H759" s="8">
        <v>-525</v>
      </c>
      <c r="I759" s="8">
        <v>525</v>
      </c>
    </row>
    <row r="760" spans="1:9" x14ac:dyDescent="0.25">
      <c r="A760" s="5"/>
      <c r="B760" s="5"/>
      <c r="C760" s="5"/>
      <c r="D760" s="6"/>
      <c r="E760" s="5"/>
      <c r="F760" s="5"/>
      <c r="G760" s="5" t="s">
        <v>170</v>
      </c>
      <c r="H760" s="8">
        <v>-218.75</v>
      </c>
      <c r="I760" s="8">
        <v>218.75</v>
      </c>
    </row>
    <row r="761" spans="1:9" x14ac:dyDescent="0.25">
      <c r="A761" s="5"/>
      <c r="B761" s="5"/>
      <c r="C761" s="5"/>
      <c r="D761" s="6"/>
      <c r="E761" s="5"/>
      <c r="F761" s="5"/>
      <c r="G761" s="5" t="s">
        <v>229</v>
      </c>
      <c r="H761" s="8">
        <v>70</v>
      </c>
      <c r="I761" s="8">
        <v>-70</v>
      </c>
    </row>
    <row r="762" spans="1:9" x14ac:dyDescent="0.25">
      <c r="A762" s="5"/>
      <c r="B762" s="5"/>
      <c r="C762" s="5"/>
      <c r="D762" s="6"/>
      <c r="E762" s="5"/>
      <c r="F762" s="5"/>
      <c r="G762" s="5" t="s">
        <v>225</v>
      </c>
      <c r="H762" s="8">
        <v>-89.51</v>
      </c>
      <c r="I762" s="8">
        <v>89.51</v>
      </c>
    </row>
    <row r="763" spans="1:9" x14ac:dyDescent="0.25">
      <c r="A763" s="5"/>
      <c r="B763" s="5"/>
      <c r="C763" s="5"/>
      <c r="D763" s="6"/>
      <c r="E763" s="5"/>
      <c r="F763" s="5"/>
      <c r="G763" s="5" t="s">
        <v>226</v>
      </c>
      <c r="H763" s="8">
        <v>89.51</v>
      </c>
      <c r="I763" s="8">
        <v>-89.51</v>
      </c>
    </row>
    <row r="764" spans="1:9" x14ac:dyDescent="0.25">
      <c r="A764" s="5"/>
      <c r="B764" s="5"/>
      <c r="C764" s="5"/>
      <c r="D764" s="6"/>
      <c r="E764" s="5"/>
      <c r="F764" s="5"/>
      <c r="G764" s="5" t="s">
        <v>226</v>
      </c>
      <c r="H764" s="8">
        <v>89.51</v>
      </c>
      <c r="I764" s="8">
        <v>-89.51</v>
      </c>
    </row>
    <row r="765" spans="1:9" x14ac:dyDescent="0.25">
      <c r="A765" s="5"/>
      <c r="B765" s="5"/>
      <c r="C765" s="5"/>
      <c r="D765" s="6"/>
      <c r="E765" s="5"/>
      <c r="F765" s="5"/>
      <c r="G765" s="5" t="s">
        <v>227</v>
      </c>
      <c r="H765" s="8">
        <v>-20.93</v>
      </c>
      <c r="I765" s="8">
        <v>20.93</v>
      </c>
    </row>
    <row r="766" spans="1:9" x14ac:dyDescent="0.25">
      <c r="A766" s="5"/>
      <c r="B766" s="5"/>
      <c r="C766" s="5"/>
      <c r="D766" s="6"/>
      <c r="E766" s="5"/>
      <c r="F766" s="5"/>
      <c r="G766" s="5" t="s">
        <v>226</v>
      </c>
      <c r="H766" s="8">
        <v>20.93</v>
      </c>
      <c r="I766" s="8">
        <v>-20.93</v>
      </c>
    </row>
    <row r="767" spans="1:9" x14ac:dyDescent="0.25">
      <c r="A767" s="5"/>
      <c r="B767" s="5"/>
      <c r="C767" s="5"/>
      <c r="D767" s="6"/>
      <c r="E767" s="5"/>
      <c r="F767" s="5"/>
      <c r="G767" s="5" t="s">
        <v>226</v>
      </c>
      <c r="H767" s="8">
        <v>20.93</v>
      </c>
      <c r="I767" s="8">
        <v>-20.93</v>
      </c>
    </row>
    <row r="768" spans="1:9" x14ac:dyDescent="0.25">
      <c r="A768" s="5"/>
      <c r="B768" s="5"/>
      <c r="C768" s="5"/>
      <c r="D768" s="6"/>
      <c r="E768" s="5"/>
      <c r="F768" s="5"/>
      <c r="G768" s="5" t="s">
        <v>233</v>
      </c>
      <c r="H768" s="8">
        <v>-8.66</v>
      </c>
      <c r="I768" s="8">
        <v>8.66</v>
      </c>
    </row>
    <row r="769" spans="1:9" x14ac:dyDescent="0.25">
      <c r="A769" s="5"/>
      <c r="B769" s="5"/>
      <c r="C769" s="5"/>
      <c r="D769" s="6"/>
      <c r="E769" s="5"/>
      <c r="F769" s="5"/>
      <c r="G769" s="5" t="s">
        <v>233</v>
      </c>
      <c r="H769" s="8">
        <v>8.66</v>
      </c>
      <c r="I769" s="8">
        <v>-8.66</v>
      </c>
    </row>
    <row r="770" spans="1:9" x14ac:dyDescent="0.25">
      <c r="A770" s="5"/>
      <c r="B770" s="5"/>
      <c r="C770" s="5"/>
      <c r="D770" s="6"/>
      <c r="E770" s="5"/>
      <c r="F770" s="5"/>
      <c r="G770" s="5" t="s">
        <v>226</v>
      </c>
      <c r="H770" s="8">
        <v>-30.31</v>
      </c>
      <c r="I770" s="8">
        <v>30.31</v>
      </c>
    </row>
    <row r="771" spans="1:9" ht="15.75" thickBot="1" x14ac:dyDescent="0.3">
      <c r="A771" s="5"/>
      <c r="B771" s="5"/>
      <c r="C771" s="5"/>
      <c r="D771" s="6"/>
      <c r="E771" s="5"/>
      <c r="F771" s="5"/>
      <c r="G771" s="5" t="s">
        <v>226</v>
      </c>
      <c r="H771" s="7">
        <v>30.31</v>
      </c>
      <c r="I771" s="7">
        <v>-30.31</v>
      </c>
    </row>
    <row r="772" spans="1:9" x14ac:dyDescent="0.25">
      <c r="A772" s="5" t="s">
        <v>9</v>
      </c>
      <c r="B772" s="5"/>
      <c r="C772" s="5"/>
      <c r="D772" s="6"/>
      <c r="E772" s="5"/>
      <c r="F772" s="5"/>
      <c r="G772" s="5"/>
      <c r="H772" s="8">
        <f>ROUND(SUM(H757:H771),5)</f>
        <v>-1263.31</v>
      </c>
      <c r="I772" s="8">
        <f>ROUND(SUM(I757:I771),5)</f>
        <v>1263.31</v>
      </c>
    </row>
    <row r="773" spans="1:9" x14ac:dyDescent="0.25">
      <c r="A773" s="2" t="s">
        <v>8</v>
      </c>
      <c r="B773" s="2"/>
      <c r="C773" s="2"/>
      <c r="D773" s="3"/>
      <c r="E773" s="2"/>
      <c r="F773" s="2"/>
      <c r="G773" s="2"/>
      <c r="H773" s="4"/>
      <c r="I773" s="4"/>
    </row>
    <row r="774" spans="1:9" x14ac:dyDescent="0.25">
      <c r="A774" s="1"/>
      <c r="B774" s="2" t="s">
        <v>13</v>
      </c>
      <c r="C774" s="2" t="s">
        <v>249</v>
      </c>
      <c r="D774" s="3">
        <v>46092</v>
      </c>
      <c r="E774" s="2" t="s">
        <v>275</v>
      </c>
      <c r="F774" s="2"/>
      <c r="G774" s="2" t="s">
        <v>166</v>
      </c>
      <c r="H774" s="4"/>
      <c r="I774" s="4">
        <v>-2386.64</v>
      </c>
    </row>
    <row r="775" spans="1:9" x14ac:dyDescent="0.25">
      <c r="A775" s="2" t="s">
        <v>8</v>
      </c>
      <c r="B775" s="2"/>
      <c r="C775" s="2"/>
      <c r="D775" s="3"/>
      <c r="E775" s="2"/>
      <c r="F775" s="2"/>
      <c r="G775" s="2"/>
      <c r="H775" s="4"/>
      <c r="I775" s="4"/>
    </row>
    <row r="776" spans="1:9" x14ac:dyDescent="0.25">
      <c r="A776" s="5"/>
      <c r="B776" s="5"/>
      <c r="C776" s="5"/>
      <c r="D776" s="6"/>
      <c r="E776" s="5"/>
      <c r="F776" s="5"/>
      <c r="G776" s="5" t="s">
        <v>221</v>
      </c>
      <c r="H776" s="8">
        <v>-3057.69</v>
      </c>
      <c r="I776" s="8">
        <v>3057.69</v>
      </c>
    </row>
    <row r="777" spans="1:9" x14ac:dyDescent="0.25">
      <c r="A777" s="5"/>
      <c r="B777" s="5"/>
      <c r="C777" s="5"/>
      <c r="D777" s="6"/>
      <c r="E777" s="5"/>
      <c r="F777" s="5"/>
      <c r="G777" s="5" t="s">
        <v>223</v>
      </c>
      <c r="H777" s="8">
        <v>244.62</v>
      </c>
      <c r="I777" s="8">
        <v>-244.62</v>
      </c>
    </row>
    <row r="778" spans="1:9" x14ac:dyDescent="0.25">
      <c r="A778" s="5"/>
      <c r="B778" s="5"/>
      <c r="C778" s="5"/>
      <c r="D778" s="6"/>
      <c r="E778" s="5"/>
      <c r="F778" s="5"/>
      <c r="G778" s="5" t="s">
        <v>187</v>
      </c>
      <c r="H778" s="8">
        <v>-198.14</v>
      </c>
      <c r="I778" s="8">
        <v>198.14</v>
      </c>
    </row>
    <row r="779" spans="1:9" x14ac:dyDescent="0.25">
      <c r="A779" s="5"/>
      <c r="B779" s="5"/>
      <c r="C779" s="5"/>
      <c r="D779" s="6"/>
      <c r="E779" s="5"/>
      <c r="F779" s="5"/>
      <c r="G779" s="5" t="s">
        <v>224</v>
      </c>
      <c r="H779" s="8">
        <v>198.14</v>
      </c>
      <c r="I779" s="8">
        <v>-198.14</v>
      </c>
    </row>
    <row r="780" spans="1:9" x14ac:dyDescent="0.25">
      <c r="A780" s="5"/>
      <c r="B780" s="5"/>
      <c r="C780" s="5"/>
      <c r="D780" s="6"/>
      <c r="E780" s="5"/>
      <c r="F780" s="5"/>
      <c r="G780" s="5" t="s">
        <v>188</v>
      </c>
      <c r="H780" s="8">
        <v>17.53</v>
      </c>
      <c r="I780" s="8">
        <v>-17.53</v>
      </c>
    </row>
    <row r="781" spans="1:9" x14ac:dyDescent="0.25">
      <c r="A781" s="5"/>
      <c r="B781" s="5"/>
      <c r="C781" s="5"/>
      <c r="D781" s="6"/>
      <c r="E781" s="5"/>
      <c r="F781" s="5"/>
      <c r="G781" s="5" t="s">
        <v>188</v>
      </c>
      <c r="H781" s="8">
        <v>5</v>
      </c>
      <c r="I781" s="8">
        <v>-5</v>
      </c>
    </row>
    <row r="782" spans="1:9" x14ac:dyDescent="0.25">
      <c r="A782" s="5"/>
      <c r="B782" s="5"/>
      <c r="C782" s="5"/>
      <c r="D782" s="6"/>
      <c r="E782" s="5"/>
      <c r="F782" s="5"/>
      <c r="G782" s="5" t="s">
        <v>229</v>
      </c>
      <c r="H782" s="8">
        <v>170</v>
      </c>
      <c r="I782" s="8">
        <v>-170</v>
      </c>
    </row>
    <row r="783" spans="1:9" x14ac:dyDescent="0.25">
      <c r="A783" s="5"/>
      <c r="B783" s="5"/>
      <c r="C783" s="5"/>
      <c r="D783" s="6"/>
      <c r="E783" s="5"/>
      <c r="F783" s="5"/>
      <c r="G783" s="5" t="s">
        <v>225</v>
      </c>
      <c r="H783" s="8">
        <v>-189.57</v>
      </c>
      <c r="I783" s="8">
        <v>189.57</v>
      </c>
    </row>
    <row r="784" spans="1:9" x14ac:dyDescent="0.25">
      <c r="A784" s="5"/>
      <c r="B784" s="5"/>
      <c r="C784" s="5"/>
      <c r="D784" s="6"/>
      <c r="E784" s="5"/>
      <c r="F784" s="5"/>
      <c r="G784" s="5" t="s">
        <v>226</v>
      </c>
      <c r="H784" s="8">
        <v>189.57</v>
      </c>
      <c r="I784" s="8">
        <v>-189.57</v>
      </c>
    </row>
    <row r="785" spans="1:9" x14ac:dyDescent="0.25">
      <c r="A785" s="5"/>
      <c r="B785" s="5"/>
      <c r="C785" s="5"/>
      <c r="D785" s="6"/>
      <c r="E785" s="5"/>
      <c r="F785" s="5"/>
      <c r="G785" s="5" t="s">
        <v>226</v>
      </c>
      <c r="H785" s="8">
        <v>189.57</v>
      </c>
      <c r="I785" s="8">
        <v>-189.57</v>
      </c>
    </row>
    <row r="786" spans="1:9" x14ac:dyDescent="0.25">
      <c r="A786" s="5"/>
      <c r="B786" s="5"/>
      <c r="C786" s="5"/>
      <c r="D786" s="6"/>
      <c r="E786" s="5"/>
      <c r="F786" s="5"/>
      <c r="G786" s="5" t="s">
        <v>227</v>
      </c>
      <c r="H786" s="8">
        <v>-44.33</v>
      </c>
      <c r="I786" s="8">
        <v>44.33</v>
      </c>
    </row>
    <row r="787" spans="1:9" x14ac:dyDescent="0.25">
      <c r="A787" s="5"/>
      <c r="B787" s="5"/>
      <c r="C787" s="5"/>
      <c r="D787" s="6"/>
      <c r="E787" s="5"/>
      <c r="F787" s="5"/>
      <c r="G787" s="5" t="s">
        <v>226</v>
      </c>
      <c r="H787" s="8">
        <v>44.33</v>
      </c>
      <c r="I787" s="8">
        <v>-44.33</v>
      </c>
    </row>
    <row r="788" spans="1:9" ht="15.75" thickBot="1" x14ac:dyDescent="0.3">
      <c r="A788" s="5"/>
      <c r="B788" s="5"/>
      <c r="C788" s="5"/>
      <c r="D788" s="6"/>
      <c r="E788" s="5"/>
      <c r="F788" s="5"/>
      <c r="G788" s="5" t="s">
        <v>226</v>
      </c>
      <c r="H788" s="7">
        <v>44.33</v>
      </c>
      <c r="I788" s="7">
        <v>-44.33</v>
      </c>
    </row>
    <row r="789" spans="1:9" x14ac:dyDescent="0.25">
      <c r="A789" s="5" t="s">
        <v>9</v>
      </c>
      <c r="B789" s="5"/>
      <c r="C789" s="5"/>
      <c r="D789" s="6"/>
      <c r="E789" s="5"/>
      <c r="F789" s="5"/>
      <c r="G789" s="5"/>
      <c r="H789" s="8">
        <f>ROUND(SUM(H775:H788),5)</f>
        <v>-2386.64</v>
      </c>
      <c r="I789" s="8">
        <f>ROUND(SUM(I775:I788),5)</f>
        <v>2386.64</v>
      </c>
    </row>
    <row r="790" spans="1:9" x14ac:dyDescent="0.25">
      <c r="A790" s="2" t="s">
        <v>8</v>
      </c>
      <c r="B790" s="2"/>
      <c r="C790" s="2"/>
      <c r="D790" s="3"/>
      <c r="E790" s="2"/>
      <c r="F790" s="2"/>
      <c r="G790" s="2"/>
      <c r="H790" s="4"/>
      <c r="I790" s="4"/>
    </row>
    <row r="791" spans="1:9" x14ac:dyDescent="0.25">
      <c r="A791" s="1"/>
      <c r="B791" s="2" t="s">
        <v>13</v>
      </c>
      <c r="C791" s="2" t="s">
        <v>250</v>
      </c>
      <c r="D791" s="3">
        <v>46092</v>
      </c>
      <c r="E791" s="2" t="s">
        <v>276</v>
      </c>
      <c r="F791" s="2"/>
      <c r="G791" s="2" t="s">
        <v>166</v>
      </c>
      <c r="H791" s="4"/>
      <c r="I791" s="4">
        <v>-2087.8200000000002</v>
      </c>
    </row>
    <row r="792" spans="1:9" x14ac:dyDescent="0.25">
      <c r="A792" s="2" t="s">
        <v>8</v>
      </c>
      <c r="B792" s="2"/>
      <c r="C792" s="2"/>
      <c r="D792" s="3"/>
      <c r="E792" s="2"/>
      <c r="F792" s="2"/>
      <c r="G792" s="2"/>
      <c r="H792" s="4"/>
      <c r="I792" s="4"/>
    </row>
    <row r="793" spans="1:9" x14ac:dyDescent="0.25">
      <c r="A793" s="5"/>
      <c r="B793" s="5"/>
      <c r="C793" s="5"/>
      <c r="D793" s="6"/>
      <c r="E793" s="5"/>
      <c r="F793" s="5"/>
      <c r="G793" s="5" t="s">
        <v>221</v>
      </c>
      <c r="H793" s="8">
        <v>-1157.52</v>
      </c>
      <c r="I793" s="8">
        <v>1157.52</v>
      </c>
    </row>
    <row r="794" spans="1:9" x14ac:dyDescent="0.25">
      <c r="A794" s="5"/>
      <c r="B794" s="5"/>
      <c r="C794" s="5"/>
      <c r="D794" s="6"/>
      <c r="E794" s="5"/>
      <c r="F794" s="5"/>
      <c r="G794" s="5" t="s">
        <v>221</v>
      </c>
      <c r="H794" s="8">
        <v>-629.64</v>
      </c>
      <c r="I794" s="8">
        <v>629.64</v>
      </c>
    </row>
    <row r="795" spans="1:9" x14ac:dyDescent="0.25">
      <c r="A795" s="5"/>
      <c r="B795" s="5"/>
      <c r="C795" s="5"/>
      <c r="D795" s="6"/>
      <c r="E795" s="5"/>
      <c r="F795" s="5"/>
      <c r="G795" s="5" t="s">
        <v>170</v>
      </c>
      <c r="H795" s="8">
        <v>-1017.6</v>
      </c>
      <c r="I795" s="8">
        <v>1017.6</v>
      </c>
    </row>
    <row r="796" spans="1:9" x14ac:dyDescent="0.25">
      <c r="A796" s="5"/>
      <c r="B796" s="5"/>
      <c r="C796" s="5"/>
      <c r="D796" s="6"/>
      <c r="E796" s="5"/>
      <c r="F796" s="5"/>
      <c r="G796" s="5" t="s">
        <v>223</v>
      </c>
      <c r="H796" s="8">
        <v>224.38</v>
      </c>
      <c r="I796" s="8">
        <v>-224.38</v>
      </c>
    </row>
    <row r="797" spans="1:9" x14ac:dyDescent="0.25">
      <c r="A797" s="5"/>
      <c r="B797" s="5"/>
      <c r="C797" s="5"/>
      <c r="D797" s="6"/>
      <c r="E797" s="5"/>
      <c r="F797" s="5"/>
      <c r="G797" s="5" t="s">
        <v>187</v>
      </c>
      <c r="H797" s="8">
        <v>-181.75</v>
      </c>
      <c r="I797" s="8">
        <v>181.75</v>
      </c>
    </row>
    <row r="798" spans="1:9" x14ac:dyDescent="0.25">
      <c r="A798" s="5"/>
      <c r="B798" s="5"/>
      <c r="C798" s="5"/>
      <c r="D798" s="6"/>
      <c r="E798" s="5"/>
      <c r="F798" s="5"/>
      <c r="G798" s="5" t="s">
        <v>224</v>
      </c>
      <c r="H798" s="8">
        <v>181.75</v>
      </c>
      <c r="I798" s="8">
        <v>-181.75</v>
      </c>
    </row>
    <row r="799" spans="1:9" x14ac:dyDescent="0.25">
      <c r="A799" s="5"/>
      <c r="B799" s="5"/>
      <c r="C799" s="5"/>
      <c r="D799" s="6"/>
      <c r="E799" s="5"/>
      <c r="F799" s="5"/>
      <c r="G799" s="5" t="s">
        <v>229</v>
      </c>
      <c r="H799" s="8">
        <v>278</v>
      </c>
      <c r="I799" s="8">
        <v>-278</v>
      </c>
    </row>
    <row r="800" spans="1:9" x14ac:dyDescent="0.25">
      <c r="A800" s="5"/>
      <c r="B800" s="5"/>
      <c r="C800" s="5"/>
      <c r="D800" s="6"/>
      <c r="E800" s="5"/>
      <c r="F800" s="5"/>
      <c r="G800" s="5" t="s">
        <v>225</v>
      </c>
      <c r="H800" s="8">
        <v>-173.89</v>
      </c>
      <c r="I800" s="8">
        <v>173.89</v>
      </c>
    </row>
    <row r="801" spans="1:9" x14ac:dyDescent="0.25">
      <c r="A801" s="5"/>
      <c r="B801" s="5"/>
      <c r="C801" s="5"/>
      <c r="D801" s="6"/>
      <c r="E801" s="5"/>
      <c r="F801" s="5"/>
      <c r="G801" s="5" t="s">
        <v>226</v>
      </c>
      <c r="H801" s="8">
        <v>173.89</v>
      </c>
      <c r="I801" s="8">
        <v>-173.89</v>
      </c>
    </row>
    <row r="802" spans="1:9" x14ac:dyDescent="0.25">
      <c r="A802" s="5"/>
      <c r="B802" s="5"/>
      <c r="C802" s="5"/>
      <c r="D802" s="6"/>
      <c r="E802" s="5"/>
      <c r="F802" s="5"/>
      <c r="G802" s="5" t="s">
        <v>226</v>
      </c>
      <c r="H802" s="8">
        <v>173.89</v>
      </c>
      <c r="I802" s="8">
        <v>-173.89</v>
      </c>
    </row>
    <row r="803" spans="1:9" x14ac:dyDescent="0.25">
      <c r="A803" s="5"/>
      <c r="B803" s="5"/>
      <c r="C803" s="5"/>
      <c r="D803" s="6"/>
      <c r="E803" s="5"/>
      <c r="F803" s="5"/>
      <c r="G803" s="5" t="s">
        <v>227</v>
      </c>
      <c r="H803" s="8">
        <v>-40.67</v>
      </c>
      <c r="I803" s="8">
        <v>40.67</v>
      </c>
    </row>
    <row r="804" spans="1:9" x14ac:dyDescent="0.25">
      <c r="A804" s="5"/>
      <c r="B804" s="5"/>
      <c r="C804" s="5"/>
      <c r="D804" s="6"/>
      <c r="E804" s="5"/>
      <c r="F804" s="5"/>
      <c r="G804" s="5" t="s">
        <v>226</v>
      </c>
      <c r="H804" s="8">
        <v>40.67</v>
      </c>
      <c r="I804" s="8">
        <v>-40.67</v>
      </c>
    </row>
    <row r="805" spans="1:9" ht="15.75" thickBot="1" x14ac:dyDescent="0.3">
      <c r="A805" s="5"/>
      <c r="B805" s="5"/>
      <c r="C805" s="5"/>
      <c r="D805" s="6"/>
      <c r="E805" s="5"/>
      <c r="F805" s="5"/>
      <c r="G805" s="5" t="s">
        <v>226</v>
      </c>
      <c r="H805" s="7">
        <v>40.67</v>
      </c>
      <c r="I805" s="7">
        <v>-40.67</v>
      </c>
    </row>
    <row r="806" spans="1:9" x14ac:dyDescent="0.25">
      <c r="A806" s="5" t="s">
        <v>9</v>
      </c>
      <c r="B806" s="5"/>
      <c r="C806" s="5"/>
      <c r="D806" s="6"/>
      <c r="E806" s="5"/>
      <c r="F806" s="5"/>
      <c r="G806" s="5"/>
      <c r="H806" s="8">
        <f>ROUND(SUM(H792:H805),5)</f>
        <v>-2087.8200000000002</v>
      </c>
      <c r="I806" s="8">
        <f>ROUND(SUM(I792:I805),5)</f>
        <v>2087.8200000000002</v>
      </c>
    </row>
    <row r="807" spans="1:9" x14ac:dyDescent="0.25">
      <c r="A807" s="2" t="s">
        <v>8</v>
      </c>
      <c r="B807" s="2"/>
      <c r="C807" s="2"/>
      <c r="D807" s="3"/>
      <c r="E807" s="2"/>
      <c r="F807" s="2"/>
      <c r="G807" s="2"/>
      <c r="H807" s="4"/>
      <c r="I807" s="4"/>
    </row>
    <row r="808" spans="1:9" x14ac:dyDescent="0.25">
      <c r="A808" s="1"/>
      <c r="B808" s="2" t="s">
        <v>13</v>
      </c>
      <c r="C808" s="2" t="s">
        <v>251</v>
      </c>
      <c r="D808" s="3">
        <v>46092</v>
      </c>
      <c r="E808" s="2" t="s">
        <v>277</v>
      </c>
      <c r="F808" s="2"/>
      <c r="G808" s="2" t="s">
        <v>166</v>
      </c>
      <c r="H808" s="4"/>
      <c r="I808" s="4">
        <v>-345.37</v>
      </c>
    </row>
    <row r="809" spans="1:9" x14ac:dyDescent="0.25">
      <c r="A809" s="2" t="s">
        <v>8</v>
      </c>
      <c r="B809" s="2"/>
      <c r="C809" s="2"/>
      <c r="D809" s="3"/>
      <c r="E809" s="2"/>
      <c r="F809" s="2"/>
      <c r="G809" s="2"/>
      <c r="H809" s="4"/>
      <c r="I809" s="4"/>
    </row>
    <row r="810" spans="1:9" x14ac:dyDescent="0.25">
      <c r="A810" s="5"/>
      <c r="B810" s="5"/>
      <c r="C810" s="5"/>
      <c r="D810" s="6"/>
      <c r="E810" s="5"/>
      <c r="F810" s="5"/>
      <c r="G810" s="5" t="s">
        <v>230</v>
      </c>
      <c r="H810" s="8">
        <v>-420</v>
      </c>
      <c r="I810" s="8">
        <v>420</v>
      </c>
    </row>
    <row r="811" spans="1:9" x14ac:dyDescent="0.25">
      <c r="A811" s="5"/>
      <c r="B811" s="5"/>
      <c r="C811" s="5"/>
      <c r="D811" s="6"/>
      <c r="E811" s="5"/>
      <c r="F811" s="5"/>
      <c r="G811" s="5" t="s">
        <v>285</v>
      </c>
      <c r="H811" s="8">
        <v>42.5</v>
      </c>
      <c r="I811" s="8">
        <v>-42.5</v>
      </c>
    </row>
    <row r="812" spans="1:9" x14ac:dyDescent="0.25">
      <c r="A812" s="5"/>
      <c r="B812" s="5"/>
      <c r="C812" s="5"/>
      <c r="D812" s="6"/>
      <c r="E812" s="5"/>
      <c r="F812" s="5"/>
      <c r="G812" s="5" t="s">
        <v>225</v>
      </c>
      <c r="H812" s="8">
        <v>-26.04</v>
      </c>
      <c r="I812" s="8">
        <v>26.04</v>
      </c>
    </row>
    <row r="813" spans="1:9" x14ac:dyDescent="0.25">
      <c r="A813" s="5"/>
      <c r="B813" s="5"/>
      <c r="C813" s="5"/>
      <c r="D813" s="6"/>
      <c r="E813" s="5"/>
      <c r="F813" s="5"/>
      <c r="G813" s="5" t="s">
        <v>226</v>
      </c>
      <c r="H813" s="8">
        <v>26.04</v>
      </c>
      <c r="I813" s="8">
        <v>-26.04</v>
      </c>
    </row>
    <row r="814" spans="1:9" x14ac:dyDescent="0.25">
      <c r="A814" s="5"/>
      <c r="B814" s="5"/>
      <c r="C814" s="5"/>
      <c r="D814" s="6"/>
      <c r="E814" s="5"/>
      <c r="F814" s="5"/>
      <c r="G814" s="5" t="s">
        <v>226</v>
      </c>
      <c r="H814" s="8">
        <v>26.04</v>
      </c>
      <c r="I814" s="8">
        <v>-26.04</v>
      </c>
    </row>
    <row r="815" spans="1:9" x14ac:dyDescent="0.25">
      <c r="A815" s="5"/>
      <c r="B815" s="5"/>
      <c r="C815" s="5"/>
      <c r="D815" s="6"/>
      <c r="E815" s="5"/>
      <c r="F815" s="5"/>
      <c r="G815" s="5" t="s">
        <v>227</v>
      </c>
      <c r="H815" s="8">
        <v>-6.09</v>
      </c>
      <c r="I815" s="8">
        <v>6.09</v>
      </c>
    </row>
    <row r="816" spans="1:9" x14ac:dyDescent="0.25">
      <c r="A816" s="5"/>
      <c r="B816" s="5"/>
      <c r="C816" s="5"/>
      <c r="D816" s="6"/>
      <c r="E816" s="5"/>
      <c r="F816" s="5"/>
      <c r="G816" s="5" t="s">
        <v>226</v>
      </c>
      <c r="H816" s="8">
        <v>6.09</v>
      </c>
      <c r="I816" s="8">
        <v>-6.09</v>
      </c>
    </row>
    <row r="817" spans="1:9" x14ac:dyDescent="0.25">
      <c r="A817" s="5"/>
      <c r="B817" s="5"/>
      <c r="C817" s="5"/>
      <c r="D817" s="6"/>
      <c r="E817" s="5"/>
      <c r="F817" s="5"/>
      <c r="G817" s="5" t="s">
        <v>226</v>
      </c>
      <c r="H817" s="8">
        <v>6.09</v>
      </c>
      <c r="I817" s="8">
        <v>-6.09</v>
      </c>
    </row>
    <row r="818" spans="1:9" x14ac:dyDescent="0.25">
      <c r="A818" s="5"/>
      <c r="B818" s="5"/>
      <c r="C818" s="5"/>
      <c r="D818" s="6"/>
      <c r="E818" s="5"/>
      <c r="F818" s="5"/>
      <c r="G818" s="5" t="s">
        <v>233</v>
      </c>
      <c r="H818" s="8">
        <v>-2.52</v>
      </c>
      <c r="I818" s="8">
        <v>2.52</v>
      </c>
    </row>
    <row r="819" spans="1:9" x14ac:dyDescent="0.25">
      <c r="A819" s="5"/>
      <c r="B819" s="5"/>
      <c r="C819" s="5"/>
      <c r="D819" s="6"/>
      <c r="E819" s="5"/>
      <c r="F819" s="5"/>
      <c r="G819" s="5" t="s">
        <v>233</v>
      </c>
      <c r="H819" s="8">
        <v>2.52</v>
      </c>
      <c r="I819" s="8">
        <v>-2.52</v>
      </c>
    </row>
    <row r="820" spans="1:9" x14ac:dyDescent="0.25">
      <c r="A820" s="5"/>
      <c r="B820" s="5"/>
      <c r="C820" s="5"/>
      <c r="D820" s="6"/>
      <c r="E820" s="5"/>
      <c r="F820" s="5"/>
      <c r="G820" s="5" t="s">
        <v>226</v>
      </c>
      <c r="H820" s="8">
        <v>-8.82</v>
      </c>
      <c r="I820" s="8">
        <v>8.82</v>
      </c>
    </row>
    <row r="821" spans="1:9" ht="15.75" thickBot="1" x14ac:dyDescent="0.3">
      <c r="A821" s="5"/>
      <c r="B821" s="5"/>
      <c r="C821" s="5"/>
      <c r="D821" s="6"/>
      <c r="E821" s="5"/>
      <c r="F821" s="5"/>
      <c r="G821" s="5" t="s">
        <v>226</v>
      </c>
      <c r="H821" s="7">
        <v>8.82</v>
      </c>
      <c r="I821" s="7">
        <v>-8.82</v>
      </c>
    </row>
    <row r="822" spans="1:9" x14ac:dyDescent="0.25">
      <c r="A822" s="5" t="s">
        <v>9</v>
      </c>
      <c r="B822" s="5"/>
      <c r="C822" s="5"/>
      <c r="D822" s="6"/>
      <c r="E822" s="5"/>
      <c r="F822" s="5"/>
      <c r="G822" s="5"/>
      <c r="H822" s="8">
        <f>ROUND(SUM(H809:H821),5)</f>
        <v>-345.37</v>
      </c>
      <c r="I822" s="8">
        <f>ROUND(SUM(I809:I821),5)</f>
        <v>345.37</v>
      </c>
    </row>
    <row r="823" spans="1:9" x14ac:dyDescent="0.25">
      <c r="A823" s="2" t="s">
        <v>8</v>
      </c>
      <c r="B823" s="2"/>
      <c r="C823" s="2"/>
      <c r="D823" s="3"/>
      <c r="E823" s="2"/>
      <c r="F823" s="2"/>
      <c r="G823" s="2"/>
      <c r="H823" s="4"/>
      <c r="I823" s="4"/>
    </row>
    <row r="824" spans="1:9" x14ac:dyDescent="0.25">
      <c r="A824" s="1"/>
      <c r="B824" s="2" t="s">
        <v>13</v>
      </c>
      <c r="C824" s="2" t="s">
        <v>252</v>
      </c>
      <c r="D824" s="3">
        <v>46092</v>
      </c>
      <c r="E824" s="2" t="s">
        <v>278</v>
      </c>
      <c r="F824" s="2"/>
      <c r="G824" s="2" t="s">
        <v>166</v>
      </c>
      <c r="H824" s="4"/>
      <c r="I824" s="4">
        <v>-1876.56</v>
      </c>
    </row>
    <row r="825" spans="1:9" x14ac:dyDescent="0.25">
      <c r="A825" s="2" t="s">
        <v>8</v>
      </c>
      <c r="B825" s="2"/>
      <c r="C825" s="2"/>
      <c r="D825" s="3"/>
      <c r="E825" s="2"/>
      <c r="F825" s="2"/>
      <c r="G825" s="2"/>
      <c r="H825" s="4"/>
      <c r="I825" s="4"/>
    </row>
    <row r="826" spans="1:9" x14ac:dyDescent="0.25">
      <c r="A826" s="5"/>
      <c r="B826" s="5"/>
      <c r="C826" s="5"/>
      <c r="D826" s="6"/>
      <c r="E826" s="5"/>
      <c r="F826" s="5"/>
      <c r="G826" s="5" t="s">
        <v>230</v>
      </c>
      <c r="H826" s="8">
        <v>-1391.25</v>
      </c>
      <c r="I826" s="8">
        <v>1391.25</v>
      </c>
    </row>
    <row r="827" spans="1:9" x14ac:dyDescent="0.25">
      <c r="A827" s="5"/>
      <c r="B827" s="5"/>
      <c r="C827" s="5"/>
      <c r="D827" s="6"/>
      <c r="E827" s="5"/>
      <c r="F827" s="5"/>
      <c r="G827" s="5" t="s">
        <v>231</v>
      </c>
      <c r="H827" s="8">
        <v>-840</v>
      </c>
      <c r="I827" s="8">
        <v>840</v>
      </c>
    </row>
    <row r="828" spans="1:9" x14ac:dyDescent="0.25">
      <c r="A828" s="5"/>
      <c r="B828" s="5"/>
      <c r="C828" s="5"/>
      <c r="D828" s="6"/>
      <c r="E828" s="5"/>
      <c r="F828" s="5"/>
      <c r="G828" s="5" t="s">
        <v>229</v>
      </c>
      <c r="H828" s="8">
        <v>184</v>
      </c>
      <c r="I828" s="8">
        <v>-184</v>
      </c>
    </row>
    <row r="829" spans="1:9" x14ac:dyDescent="0.25">
      <c r="A829" s="5"/>
      <c r="B829" s="5"/>
      <c r="C829" s="5"/>
      <c r="D829" s="6"/>
      <c r="E829" s="5"/>
      <c r="F829" s="5"/>
      <c r="G829" s="5" t="s">
        <v>225</v>
      </c>
      <c r="H829" s="8">
        <v>-138.34</v>
      </c>
      <c r="I829" s="8">
        <v>138.34</v>
      </c>
    </row>
    <row r="830" spans="1:9" x14ac:dyDescent="0.25">
      <c r="A830" s="5"/>
      <c r="B830" s="5"/>
      <c r="C830" s="5"/>
      <c r="D830" s="6"/>
      <c r="E830" s="5"/>
      <c r="F830" s="5"/>
      <c r="G830" s="5" t="s">
        <v>226</v>
      </c>
      <c r="H830" s="8">
        <v>138.34</v>
      </c>
      <c r="I830" s="8">
        <v>-138.34</v>
      </c>
    </row>
    <row r="831" spans="1:9" x14ac:dyDescent="0.25">
      <c r="A831" s="5"/>
      <c r="B831" s="5"/>
      <c r="C831" s="5"/>
      <c r="D831" s="6"/>
      <c r="E831" s="5"/>
      <c r="F831" s="5"/>
      <c r="G831" s="5" t="s">
        <v>226</v>
      </c>
      <c r="H831" s="8">
        <v>138.34</v>
      </c>
      <c r="I831" s="8">
        <v>-138.34</v>
      </c>
    </row>
    <row r="832" spans="1:9" x14ac:dyDescent="0.25">
      <c r="A832" s="5"/>
      <c r="B832" s="5"/>
      <c r="C832" s="5"/>
      <c r="D832" s="6"/>
      <c r="E832" s="5"/>
      <c r="F832" s="5"/>
      <c r="G832" s="5" t="s">
        <v>227</v>
      </c>
      <c r="H832" s="8">
        <v>-32.35</v>
      </c>
      <c r="I832" s="8">
        <v>32.35</v>
      </c>
    </row>
    <row r="833" spans="1:9" x14ac:dyDescent="0.25">
      <c r="A833" s="5"/>
      <c r="B833" s="5"/>
      <c r="C833" s="5"/>
      <c r="D833" s="6"/>
      <c r="E833" s="5"/>
      <c r="F833" s="5"/>
      <c r="G833" s="5" t="s">
        <v>226</v>
      </c>
      <c r="H833" s="8">
        <v>32.35</v>
      </c>
      <c r="I833" s="8">
        <v>-32.35</v>
      </c>
    </row>
    <row r="834" spans="1:9" x14ac:dyDescent="0.25">
      <c r="A834" s="5"/>
      <c r="B834" s="5"/>
      <c r="C834" s="5"/>
      <c r="D834" s="6"/>
      <c r="E834" s="5"/>
      <c r="F834" s="5"/>
      <c r="G834" s="5" t="s">
        <v>226</v>
      </c>
      <c r="H834" s="8">
        <v>32.35</v>
      </c>
      <c r="I834" s="8">
        <v>-32.35</v>
      </c>
    </row>
    <row r="835" spans="1:9" x14ac:dyDescent="0.25">
      <c r="A835" s="5"/>
      <c r="B835" s="5"/>
      <c r="C835" s="5"/>
      <c r="D835" s="6"/>
      <c r="E835" s="5"/>
      <c r="F835" s="5"/>
      <c r="G835" s="5" t="s">
        <v>233</v>
      </c>
      <c r="H835" s="8">
        <v>-0.6</v>
      </c>
      <c r="I835" s="8">
        <v>0.6</v>
      </c>
    </row>
    <row r="836" spans="1:9" x14ac:dyDescent="0.25">
      <c r="A836" s="5"/>
      <c r="B836" s="5"/>
      <c r="C836" s="5"/>
      <c r="D836" s="6"/>
      <c r="E836" s="5"/>
      <c r="F836" s="5"/>
      <c r="G836" s="5" t="s">
        <v>233</v>
      </c>
      <c r="H836" s="8">
        <v>0.6</v>
      </c>
      <c r="I836" s="8">
        <v>-0.6</v>
      </c>
    </row>
    <row r="837" spans="1:9" x14ac:dyDescent="0.25">
      <c r="A837" s="5"/>
      <c r="B837" s="5"/>
      <c r="C837" s="5"/>
      <c r="D837" s="6"/>
      <c r="E837" s="5"/>
      <c r="F837" s="5"/>
      <c r="G837" s="5" t="s">
        <v>226</v>
      </c>
      <c r="H837" s="8">
        <v>-44.11</v>
      </c>
      <c r="I837" s="8">
        <v>44.11</v>
      </c>
    </row>
    <row r="838" spans="1:9" ht="15.75" thickBot="1" x14ac:dyDescent="0.3">
      <c r="A838" s="5"/>
      <c r="B838" s="5"/>
      <c r="C838" s="5"/>
      <c r="D838" s="6"/>
      <c r="E838" s="5"/>
      <c r="F838" s="5"/>
      <c r="G838" s="5" t="s">
        <v>226</v>
      </c>
      <c r="H838" s="7">
        <v>44.11</v>
      </c>
      <c r="I838" s="7">
        <v>-44.11</v>
      </c>
    </row>
    <row r="839" spans="1:9" x14ac:dyDescent="0.25">
      <c r="A839" s="5" t="s">
        <v>9</v>
      </c>
      <c r="B839" s="5"/>
      <c r="C839" s="5"/>
      <c r="D839" s="6"/>
      <c r="E839" s="5"/>
      <c r="F839" s="5"/>
      <c r="G839" s="5"/>
      <c r="H839" s="8">
        <f>ROUND(SUM(H825:H838),5)</f>
        <v>-1876.56</v>
      </c>
      <c r="I839" s="8">
        <f>ROUND(SUM(I825:I838),5)</f>
        <v>1876.56</v>
      </c>
    </row>
    <row r="840" spans="1:9" x14ac:dyDescent="0.25">
      <c r="A840" s="2" t="s">
        <v>8</v>
      </c>
      <c r="B840" s="2"/>
      <c r="C840" s="2"/>
      <c r="D840" s="3"/>
      <c r="E840" s="2"/>
      <c r="F840" s="2"/>
      <c r="G840" s="2"/>
      <c r="H840" s="4"/>
      <c r="I840" s="4"/>
    </row>
    <row r="841" spans="1:9" x14ac:dyDescent="0.25">
      <c r="A841" s="1"/>
      <c r="B841" s="2" t="s">
        <v>13</v>
      </c>
      <c r="C841" s="2" t="s">
        <v>253</v>
      </c>
      <c r="D841" s="3">
        <v>46092</v>
      </c>
      <c r="E841" s="2" t="s">
        <v>279</v>
      </c>
      <c r="F841" s="2"/>
      <c r="G841" s="2" t="s">
        <v>166</v>
      </c>
      <c r="H841" s="4"/>
      <c r="I841" s="4">
        <v>-1127.28</v>
      </c>
    </row>
    <row r="842" spans="1:9" x14ac:dyDescent="0.25">
      <c r="A842" s="2" t="s">
        <v>8</v>
      </c>
      <c r="B842" s="2"/>
      <c r="C842" s="2"/>
      <c r="D842" s="3"/>
      <c r="E842" s="2"/>
      <c r="F842" s="2"/>
      <c r="G842" s="2"/>
      <c r="H842" s="4"/>
      <c r="I842" s="4"/>
    </row>
    <row r="843" spans="1:9" x14ac:dyDescent="0.25">
      <c r="A843" s="5"/>
      <c r="B843" s="5"/>
      <c r="C843" s="5"/>
      <c r="D843" s="6"/>
      <c r="E843" s="5"/>
      <c r="F843" s="5"/>
      <c r="G843" s="5" t="s">
        <v>228</v>
      </c>
      <c r="H843" s="8">
        <v>-1461.54</v>
      </c>
      <c r="I843" s="8">
        <v>1461.54</v>
      </c>
    </row>
    <row r="844" spans="1:9" x14ac:dyDescent="0.25">
      <c r="A844" s="5"/>
      <c r="B844" s="5"/>
      <c r="C844" s="5"/>
      <c r="D844" s="6"/>
      <c r="E844" s="5"/>
      <c r="F844" s="5"/>
      <c r="G844" s="5" t="s">
        <v>223</v>
      </c>
      <c r="H844" s="8">
        <v>116.92</v>
      </c>
      <c r="I844" s="8">
        <v>-116.92</v>
      </c>
    </row>
    <row r="845" spans="1:9" x14ac:dyDescent="0.25">
      <c r="A845" s="5"/>
      <c r="B845" s="5"/>
      <c r="C845" s="5"/>
      <c r="D845" s="6"/>
      <c r="E845" s="5"/>
      <c r="F845" s="5"/>
      <c r="G845" s="5" t="s">
        <v>187</v>
      </c>
      <c r="H845" s="8">
        <v>-94.71</v>
      </c>
      <c r="I845" s="8">
        <v>94.71</v>
      </c>
    </row>
    <row r="846" spans="1:9" x14ac:dyDescent="0.25">
      <c r="A846" s="5"/>
      <c r="B846" s="5"/>
      <c r="C846" s="5"/>
      <c r="D846" s="6"/>
      <c r="E846" s="5"/>
      <c r="F846" s="5"/>
      <c r="G846" s="5" t="s">
        <v>224</v>
      </c>
      <c r="H846" s="8">
        <v>94.71</v>
      </c>
      <c r="I846" s="8">
        <v>-94.71</v>
      </c>
    </row>
    <row r="847" spans="1:9" x14ac:dyDescent="0.25">
      <c r="A847" s="5"/>
      <c r="B847" s="5"/>
      <c r="C847" s="5"/>
      <c r="D847" s="6"/>
      <c r="E847" s="5"/>
      <c r="F847" s="5"/>
      <c r="G847" s="5" t="s">
        <v>188</v>
      </c>
      <c r="H847" s="8">
        <v>10</v>
      </c>
      <c r="I847" s="8">
        <v>-10</v>
      </c>
    </row>
    <row r="848" spans="1:9" x14ac:dyDescent="0.25">
      <c r="A848" s="5"/>
      <c r="B848" s="5"/>
      <c r="C848" s="5"/>
      <c r="D848" s="6"/>
      <c r="E848" s="5"/>
      <c r="F848" s="5"/>
      <c r="G848" s="5" t="s">
        <v>188</v>
      </c>
      <c r="H848" s="8">
        <v>17.53</v>
      </c>
      <c r="I848" s="8">
        <v>-17.53</v>
      </c>
    </row>
    <row r="849" spans="1:9" x14ac:dyDescent="0.25">
      <c r="A849" s="5"/>
      <c r="B849" s="5"/>
      <c r="C849" s="5"/>
      <c r="D849" s="6"/>
      <c r="E849" s="5"/>
      <c r="F849" s="5"/>
      <c r="G849" s="5" t="s">
        <v>229</v>
      </c>
      <c r="H849" s="8">
        <v>78</v>
      </c>
      <c r="I849" s="8">
        <v>-78</v>
      </c>
    </row>
    <row r="850" spans="1:9" x14ac:dyDescent="0.25">
      <c r="A850" s="5"/>
      <c r="B850" s="5"/>
      <c r="C850" s="5"/>
      <c r="D850" s="6"/>
      <c r="E850" s="5"/>
      <c r="F850" s="5"/>
      <c r="G850" s="5" t="s">
        <v>225</v>
      </c>
      <c r="H850" s="8">
        <v>-90.62</v>
      </c>
      <c r="I850" s="8">
        <v>90.62</v>
      </c>
    </row>
    <row r="851" spans="1:9" x14ac:dyDescent="0.25">
      <c r="A851" s="5"/>
      <c r="B851" s="5"/>
      <c r="C851" s="5"/>
      <c r="D851" s="6"/>
      <c r="E851" s="5"/>
      <c r="F851" s="5"/>
      <c r="G851" s="5" t="s">
        <v>226</v>
      </c>
      <c r="H851" s="8">
        <v>90.62</v>
      </c>
      <c r="I851" s="8">
        <v>-90.62</v>
      </c>
    </row>
    <row r="852" spans="1:9" x14ac:dyDescent="0.25">
      <c r="A852" s="5"/>
      <c r="B852" s="5"/>
      <c r="C852" s="5"/>
      <c r="D852" s="6"/>
      <c r="E852" s="5"/>
      <c r="F852" s="5"/>
      <c r="G852" s="5" t="s">
        <v>226</v>
      </c>
      <c r="H852" s="8">
        <v>90.62</v>
      </c>
      <c r="I852" s="8">
        <v>-90.62</v>
      </c>
    </row>
    <row r="853" spans="1:9" x14ac:dyDescent="0.25">
      <c r="A853" s="5"/>
      <c r="B853" s="5"/>
      <c r="C853" s="5"/>
      <c r="D853" s="6"/>
      <c r="E853" s="5"/>
      <c r="F853" s="5"/>
      <c r="G853" s="5" t="s">
        <v>227</v>
      </c>
      <c r="H853" s="8">
        <v>-21.19</v>
      </c>
      <c r="I853" s="8">
        <v>21.19</v>
      </c>
    </row>
    <row r="854" spans="1:9" x14ac:dyDescent="0.25">
      <c r="A854" s="5"/>
      <c r="B854" s="5"/>
      <c r="C854" s="5"/>
      <c r="D854" s="6"/>
      <c r="E854" s="5"/>
      <c r="F854" s="5"/>
      <c r="G854" s="5" t="s">
        <v>226</v>
      </c>
      <c r="H854" s="8">
        <v>21.19</v>
      </c>
      <c r="I854" s="8">
        <v>-21.19</v>
      </c>
    </row>
    <row r="855" spans="1:9" x14ac:dyDescent="0.25">
      <c r="A855" s="5"/>
      <c r="B855" s="5"/>
      <c r="C855" s="5"/>
      <c r="D855" s="6"/>
      <c r="E855" s="5"/>
      <c r="F855" s="5"/>
      <c r="G855" s="5" t="s">
        <v>226</v>
      </c>
      <c r="H855" s="8">
        <v>21.19</v>
      </c>
      <c r="I855" s="8">
        <v>-21.19</v>
      </c>
    </row>
    <row r="856" spans="1:9" x14ac:dyDescent="0.25">
      <c r="A856" s="5"/>
      <c r="B856" s="5"/>
      <c r="C856" s="5"/>
      <c r="D856" s="6"/>
      <c r="E856" s="5"/>
      <c r="F856" s="5"/>
      <c r="G856" s="5" t="s">
        <v>233</v>
      </c>
      <c r="H856" s="8">
        <v>-6.92</v>
      </c>
      <c r="I856" s="8">
        <v>6.92</v>
      </c>
    </row>
    <row r="857" spans="1:9" x14ac:dyDescent="0.25">
      <c r="A857" s="5"/>
      <c r="B857" s="5"/>
      <c r="C857" s="5"/>
      <c r="D857" s="6"/>
      <c r="E857" s="5"/>
      <c r="F857" s="5"/>
      <c r="G857" s="5" t="s">
        <v>233</v>
      </c>
      <c r="H857" s="8">
        <v>6.92</v>
      </c>
      <c r="I857" s="8">
        <v>-6.92</v>
      </c>
    </row>
    <row r="858" spans="1:9" x14ac:dyDescent="0.25">
      <c r="A858" s="5"/>
      <c r="B858" s="5"/>
      <c r="C858" s="5"/>
      <c r="D858" s="6"/>
      <c r="E858" s="5"/>
      <c r="F858" s="5"/>
      <c r="G858" s="5" t="s">
        <v>226</v>
      </c>
      <c r="H858" s="8">
        <v>-30.69</v>
      </c>
      <c r="I858" s="8">
        <v>30.69</v>
      </c>
    </row>
    <row r="859" spans="1:9" ht="15.75" thickBot="1" x14ac:dyDescent="0.3">
      <c r="A859" s="5"/>
      <c r="B859" s="5"/>
      <c r="C859" s="5"/>
      <c r="D859" s="6"/>
      <c r="E859" s="5"/>
      <c r="F859" s="5"/>
      <c r="G859" s="5" t="s">
        <v>226</v>
      </c>
      <c r="H859" s="7">
        <v>30.69</v>
      </c>
      <c r="I859" s="7">
        <v>-30.69</v>
      </c>
    </row>
    <row r="860" spans="1:9" x14ac:dyDescent="0.25">
      <c r="A860" s="5" t="s">
        <v>9</v>
      </c>
      <c r="B860" s="5"/>
      <c r="C860" s="5"/>
      <c r="D860" s="6"/>
      <c r="E860" s="5"/>
      <c r="F860" s="5"/>
      <c r="G860" s="5"/>
      <c r="H860" s="8">
        <f>ROUND(SUM(H842:H859),5)</f>
        <v>-1127.28</v>
      </c>
      <c r="I860" s="8">
        <f>ROUND(SUM(I842:I859),5)</f>
        <v>1127.28</v>
      </c>
    </row>
    <row r="861" spans="1:9" x14ac:dyDescent="0.25">
      <c r="A861" s="2" t="s">
        <v>8</v>
      </c>
      <c r="B861" s="2"/>
      <c r="C861" s="2"/>
      <c r="D861" s="3"/>
      <c r="E861" s="2"/>
      <c r="F861" s="2"/>
      <c r="G861" s="2"/>
      <c r="H861" s="4"/>
      <c r="I861" s="4"/>
    </row>
    <row r="862" spans="1:9" x14ac:dyDescent="0.25">
      <c r="A862" s="1"/>
      <c r="B862" s="2" t="s">
        <v>13</v>
      </c>
      <c r="C862" s="2" t="s">
        <v>254</v>
      </c>
      <c r="D862" s="3">
        <v>46092</v>
      </c>
      <c r="E862" s="2" t="s">
        <v>280</v>
      </c>
      <c r="F862" s="2"/>
      <c r="G862" s="2" t="s">
        <v>166</v>
      </c>
      <c r="H862" s="4"/>
      <c r="I862" s="4">
        <v>-1710.41</v>
      </c>
    </row>
    <row r="863" spans="1:9" x14ac:dyDescent="0.25">
      <c r="A863" s="2" t="s">
        <v>8</v>
      </c>
      <c r="B863" s="2"/>
      <c r="C863" s="2"/>
      <c r="D863" s="3"/>
      <c r="E863" s="2"/>
      <c r="F863" s="2"/>
      <c r="G863" s="2"/>
      <c r="H863" s="4"/>
      <c r="I863" s="4"/>
    </row>
    <row r="864" spans="1:9" x14ac:dyDescent="0.25">
      <c r="A864" s="5"/>
      <c r="B864" s="5"/>
      <c r="C864" s="5"/>
      <c r="D864" s="6"/>
      <c r="E864" s="5"/>
      <c r="F864" s="5"/>
      <c r="G864" s="5" t="s">
        <v>230</v>
      </c>
      <c r="H864" s="8">
        <v>-647.5</v>
      </c>
      <c r="I864" s="8">
        <v>647.5</v>
      </c>
    </row>
    <row r="865" spans="1:9" x14ac:dyDescent="0.25">
      <c r="A865" s="5"/>
      <c r="B865" s="5"/>
      <c r="C865" s="5"/>
      <c r="D865" s="6"/>
      <c r="E865" s="5"/>
      <c r="F865" s="5"/>
      <c r="G865" s="5" t="s">
        <v>170</v>
      </c>
      <c r="H865" s="8">
        <v>-516.25</v>
      </c>
      <c r="I865" s="8">
        <v>516.25</v>
      </c>
    </row>
    <row r="866" spans="1:9" x14ac:dyDescent="0.25">
      <c r="A866" s="5"/>
      <c r="B866" s="5"/>
      <c r="C866" s="5"/>
      <c r="D866" s="6"/>
      <c r="E866" s="5"/>
      <c r="F866" s="5"/>
      <c r="G866" s="5" t="s">
        <v>231</v>
      </c>
      <c r="H866" s="8">
        <v>-984.38</v>
      </c>
      <c r="I866" s="8">
        <v>984.38</v>
      </c>
    </row>
    <row r="867" spans="1:9" x14ac:dyDescent="0.25">
      <c r="A867" s="5"/>
      <c r="B867" s="5"/>
      <c r="C867" s="5"/>
      <c r="D867" s="6"/>
      <c r="E867" s="5"/>
      <c r="F867" s="5"/>
      <c r="G867" s="5" t="s">
        <v>223</v>
      </c>
      <c r="H867" s="8">
        <v>171.85</v>
      </c>
      <c r="I867" s="8">
        <v>-171.85</v>
      </c>
    </row>
    <row r="868" spans="1:9" x14ac:dyDescent="0.25">
      <c r="A868" s="5"/>
      <c r="B868" s="5"/>
      <c r="C868" s="5"/>
      <c r="D868" s="6"/>
      <c r="E868" s="5"/>
      <c r="F868" s="5"/>
      <c r="G868" s="5" t="s">
        <v>187</v>
      </c>
      <c r="H868" s="8">
        <v>-139.19999999999999</v>
      </c>
      <c r="I868" s="8">
        <v>139.19999999999999</v>
      </c>
    </row>
    <row r="869" spans="1:9" x14ac:dyDescent="0.25">
      <c r="A869" s="5"/>
      <c r="B869" s="5"/>
      <c r="C869" s="5"/>
      <c r="D869" s="6"/>
      <c r="E869" s="5"/>
      <c r="F869" s="5"/>
      <c r="G869" s="5" t="s">
        <v>224</v>
      </c>
      <c r="H869" s="8">
        <v>139.19999999999999</v>
      </c>
      <c r="I869" s="8">
        <v>-139.19999999999999</v>
      </c>
    </row>
    <row r="870" spans="1:9" x14ac:dyDescent="0.25">
      <c r="A870" s="5"/>
      <c r="B870" s="5"/>
      <c r="C870" s="5"/>
      <c r="D870" s="6"/>
      <c r="E870" s="5"/>
      <c r="F870" s="5"/>
      <c r="G870" s="5" t="s">
        <v>188</v>
      </c>
      <c r="H870" s="8">
        <v>10</v>
      </c>
      <c r="I870" s="8">
        <v>-10</v>
      </c>
    </row>
    <row r="871" spans="1:9" x14ac:dyDescent="0.25">
      <c r="A871" s="5"/>
      <c r="B871" s="5"/>
      <c r="C871" s="5"/>
      <c r="D871" s="6"/>
      <c r="E871" s="5"/>
      <c r="F871" s="5"/>
      <c r="G871" s="5" t="s">
        <v>188</v>
      </c>
      <c r="H871" s="8">
        <v>17.53</v>
      </c>
      <c r="I871" s="8">
        <v>-17.53</v>
      </c>
    </row>
    <row r="872" spans="1:9" x14ac:dyDescent="0.25">
      <c r="A872" s="5"/>
      <c r="B872" s="5"/>
      <c r="C872" s="5"/>
      <c r="D872" s="6"/>
      <c r="E872" s="5"/>
      <c r="F872" s="5"/>
      <c r="G872" s="5" t="s">
        <v>229</v>
      </c>
      <c r="H872" s="8">
        <v>74</v>
      </c>
      <c r="I872" s="8">
        <v>-74</v>
      </c>
    </row>
    <row r="873" spans="1:9" x14ac:dyDescent="0.25">
      <c r="A873" s="5"/>
      <c r="B873" s="5"/>
      <c r="C873" s="5"/>
      <c r="D873" s="6"/>
      <c r="E873" s="5"/>
      <c r="F873" s="5"/>
      <c r="G873" s="5" t="s">
        <v>225</v>
      </c>
      <c r="H873" s="8">
        <v>-133.19</v>
      </c>
      <c r="I873" s="8">
        <v>133.19</v>
      </c>
    </row>
    <row r="874" spans="1:9" x14ac:dyDescent="0.25">
      <c r="A874" s="5"/>
      <c r="B874" s="5"/>
      <c r="C874" s="5"/>
      <c r="D874" s="6"/>
      <c r="E874" s="5"/>
      <c r="F874" s="5"/>
      <c r="G874" s="5" t="s">
        <v>226</v>
      </c>
      <c r="H874" s="8">
        <v>133.19</v>
      </c>
      <c r="I874" s="8">
        <v>-133.19</v>
      </c>
    </row>
    <row r="875" spans="1:9" x14ac:dyDescent="0.25">
      <c r="A875" s="5"/>
      <c r="B875" s="5"/>
      <c r="C875" s="5"/>
      <c r="D875" s="6"/>
      <c r="E875" s="5"/>
      <c r="F875" s="5"/>
      <c r="G875" s="5" t="s">
        <v>226</v>
      </c>
      <c r="H875" s="8">
        <v>133.19</v>
      </c>
      <c r="I875" s="8">
        <v>-133.19</v>
      </c>
    </row>
    <row r="876" spans="1:9" x14ac:dyDescent="0.25">
      <c r="A876" s="5"/>
      <c r="B876" s="5"/>
      <c r="C876" s="5"/>
      <c r="D876" s="6"/>
      <c r="E876" s="5"/>
      <c r="F876" s="5"/>
      <c r="G876" s="5" t="s">
        <v>227</v>
      </c>
      <c r="H876" s="8">
        <v>-31.15</v>
      </c>
      <c r="I876" s="8">
        <v>31.15</v>
      </c>
    </row>
    <row r="877" spans="1:9" x14ac:dyDescent="0.25">
      <c r="A877" s="5"/>
      <c r="B877" s="5"/>
      <c r="C877" s="5"/>
      <c r="D877" s="6"/>
      <c r="E877" s="5"/>
      <c r="F877" s="5"/>
      <c r="G877" s="5" t="s">
        <v>226</v>
      </c>
      <c r="H877" s="8">
        <v>31.15</v>
      </c>
      <c r="I877" s="8">
        <v>-31.15</v>
      </c>
    </row>
    <row r="878" spans="1:9" x14ac:dyDescent="0.25">
      <c r="A878" s="5"/>
      <c r="B878" s="5"/>
      <c r="C878" s="5"/>
      <c r="D878" s="6"/>
      <c r="E878" s="5"/>
      <c r="F878" s="5"/>
      <c r="G878" s="5" t="s">
        <v>226</v>
      </c>
      <c r="H878" s="8">
        <v>31.15</v>
      </c>
      <c r="I878" s="8">
        <v>-31.15</v>
      </c>
    </row>
    <row r="879" spans="1:9" x14ac:dyDescent="0.25">
      <c r="A879" s="5"/>
      <c r="B879" s="5"/>
      <c r="C879" s="5"/>
      <c r="D879" s="6"/>
      <c r="E879" s="5"/>
      <c r="F879" s="5"/>
      <c r="G879" s="5" t="s">
        <v>226</v>
      </c>
      <c r="H879" s="8">
        <v>-17.47</v>
      </c>
      <c r="I879" s="8">
        <v>17.47</v>
      </c>
    </row>
    <row r="880" spans="1:9" ht="15.75" thickBot="1" x14ac:dyDescent="0.3">
      <c r="A880" s="5"/>
      <c r="B880" s="5"/>
      <c r="C880" s="5"/>
      <c r="D880" s="6"/>
      <c r="E880" s="5"/>
      <c r="F880" s="5"/>
      <c r="G880" s="5" t="s">
        <v>226</v>
      </c>
      <c r="H880" s="7">
        <v>17.47</v>
      </c>
      <c r="I880" s="7">
        <v>-17.47</v>
      </c>
    </row>
    <row r="881" spans="1:9" x14ac:dyDescent="0.25">
      <c r="A881" s="5" t="s">
        <v>9</v>
      </c>
      <c r="B881" s="5"/>
      <c r="C881" s="5"/>
      <c r="D881" s="6"/>
      <c r="E881" s="5"/>
      <c r="F881" s="5"/>
      <c r="G881" s="5"/>
      <c r="H881" s="8">
        <f>ROUND(SUM(H863:H880),5)</f>
        <v>-1710.41</v>
      </c>
      <c r="I881" s="8">
        <f>ROUND(SUM(I863:I880),5)</f>
        <v>1710.41</v>
      </c>
    </row>
    <row r="882" spans="1:9" x14ac:dyDescent="0.25">
      <c r="A882" s="2" t="s">
        <v>8</v>
      </c>
      <c r="B882" s="2"/>
      <c r="C882" s="2"/>
      <c r="D882" s="3"/>
      <c r="E882" s="2"/>
      <c r="F882" s="2"/>
      <c r="G882" s="2"/>
      <c r="H882" s="4"/>
      <c r="I882" s="4"/>
    </row>
    <row r="883" spans="1:9" x14ac:dyDescent="0.25">
      <c r="A883" s="1"/>
      <c r="B883" s="2" t="s">
        <v>13</v>
      </c>
      <c r="C883" s="2" t="s">
        <v>255</v>
      </c>
      <c r="D883" s="3">
        <v>46092</v>
      </c>
      <c r="E883" s="2" t="s">
        <v>281</v>
      </c>
      <c r="F883" s="2"/>
      <c r="G883" s="2" t="s">
        <v>166</v>
      </c>
      <c r="H883" s="4"/>
      <c r="I883" s="4">
        <v>-668.6</v>
      </c>
    </row>
    <row r="884" spans="1:9" x14ac:dyDescent="0.25">
      <c r="A884" s="2" t="s">
        <v>8</v>
      </c>
      <c r="B884" s="2"/>
      <c r="C884" s="2"/>
      <c r="D884" s="3"/>
      <c r="E884" s="2"/>
      <c r="F884" s="2"/>
      <c r="G884" s="2"/>
      <c r="H884" s="4"/>
      <c r="I884" s="4"/>
    </row>
    <row r="885" spans="1:9" x14ac:dyDescent="0.25">
      <c r="A885" s="5"/>
      <c r="B885" s="5"/>
      <c r="C885" s="5"/>
      <c r="D885" s="6"/>
      <c r="E885" s="5"/>
      <c r="F885" s="5"/>
      <c r="G885" s="5" t="s">
        <v>230</v>
      </c>
      <c r="H885" s="8">
        <v>-770</v>
      </c>
      <c r="I885" s="8">
        <v>770</v>
      </c>
    </row>
    <row r="886" spans="1:9" x14ac:dyDescent="0.25">
      <c r="A886" s="5"/>
      <c r="B886" s="5"/>
      <c r="C886" s="5"/>
      <c r="D886" s="6"/>
      <c r="E886" s="5"/>
      <c r="F886" s="5"/>
      <c r="G886" s="5" t="s">
        <v>285</v>
      </c>
      <c r="H886" s="8">
        <v>42.49</v>
      </c>
      <c r="I886" s="8">
        <v>-42.49</v>
      </c>
    </row>
    <row r="887" spans="1:9" x14ac:dyDescent="0.25">
      <c r="A887" s="5"/>
      <c r="B887" s="5"/>
      <c r="C887" s="5"/>
      <c r="D887" s="6"/>
      <c r="E887" s="5"/>
      <c r="F887" s="5"/>
      <c r="G887" s="5" t="s">
        <v>225</v>
      </c>
      <c r="H887" s="8">
        <v>-47.74</v>
      </c>
      <c r="I887" s="8">
        <v>47.74</v>
      </c>
    </row>
    <row r="888" spans="1:9" x14ac:dyDescent="0.25">
      <c r="A888" s="5"/>
      <c r="B888" s="5"/>
      <c r="C888" s="5"/>
      <c r="D888" s="6"/>
      <c r="E888" s="5"/>
      <c r="F888" s="5"/>
      <c r="G888" s="5" t="s">
        <v>226</v>
      </c>
      <c r="H888" s="8">
        <v>47.74</v>
      </c>
      <c r="I888" s="8">
        <v>-47.74</v>
      </c>
    </row>
    <row r="889" spans="1:9" x14ac:dyDescent="0.25">
      <c r="A889" s="5"/>
      <c r="B889" s="5"/>
      <c r="C889" s="5"/>
      <c r="D889" s="6"/>
      <c r="E889" s="5"/>
      <c r="F889" s="5"/>
      <c r="G889" s="5" t="s">
        <v>226</v>
      </c>
      <c r="H889" s="8">
        <v>47.74</v>
      </c>
      <c r="I889" s="8">
        <v>-47.74</v>
      </c>
    </row>
    <row r="890" spans="1:9" x14ac:dyDescent="0.25">
      <c r="A890" s="5"/>
      <c r="B890" s="5"/>
      <c r="C890" s="5"/>
      <c r="D890" s="6"/>
      <c r="E890" s="5"/>
      <c r="F890" s="5"/>
      <c r="G890" s="5" t="s">
        <v>227</v>
      </c>
      <c r="H890" s="8">
        <v>-11.17</v>
      </c>
      <c r="I890" s="8">
        <v>11.17</v>
      </c>
    </row>
    <row r="891" spans="1:9" x14ac:dyDescent="0.25">
      <c r="A891" s="5"/>
      <c r="B891" s="5"/>
      <c r="C891" s="5"/>
      <c r="D891" s="6"/>
      <c r="E891" s="5"/>
      <c r="F891" s="5"/>
      <c r="G891" s="5" t="s">
        <v>226</v>
      </c>
      <c r="H891" s="8">
        <v>11.17</v>
      </c>
      <c r="I891" s="8">
        <v>-11.17</v>
      </c>
    </row>
    <row r="892" spans="1:9" x14ac:dyDescent="0.25">
      <c r="A892" s="5"/>
      <c r="B892" s="5"/>
      <c r="C892" s="5"/>
      <c r="D892" s="6"/>
      <c r="E892" s="5"/>
      <c r="F892" s="5"/>
      <c r="G892" s="5" t="s">
        <v>226</v>
      </c>
      <c r="H892" s="8">
        <v>11.17</v>
      </c>
      <c r="I892" s="8">
        <v>-11.17</v>
      </c>
    </row>
    <row r="893" spans="1:9" x14ac:dyDescent="0.25">
      <c r="A893" s="5"/>
      <c r="B893" s="5"/>
      <c r="C893" s="5"/>
      <c r="D893" s="6"/>
      <c r="E893" s="5"/>
      <c r="F893" s="5"/>
      <c r="G893" s="5" t="s">
        <v>233</v>
      </c>
      <c r="H893" s="8">
        <v>-4.62</v>
      </c>
      <c r="I893" s="8">
        <v>4.62</v>
      </c>
    </row>
    <row r="894" spans="1:9" x14ac:dyDescent="0.25">
      <c r="A894" s="5"/>
      <c r="B894" s="5"/>
      <c r="C894" s="5"/>
      <c r="D894" s="6"/>
      <c r="E894" s="5"/>
      <c r="F894" s="5"/>
      <c r="G894" s="5" t="s">
        <v>233</v>
      </c>
      <c r="H894" s="8">
        <v>4.62</v>
      </c>
      <c r="I894" s="8">
        <v>-4.62</v>
      </c>
    </row>
    <row r="895" spans="1:9" x14ac:dyDescent="0.25">
      <c r="A895" s="5"/>
      <c r="B895" s="5"/>
      <c r="C895" s="5"/>
      <c r="D895" s="6"/>
      <c r="E895" s="5"/>
      <c r="F895" s="5"/>
      <c r="G895" s="5" t="s">
        <v>226</v>
      </c>
      <c r="H895" s="8">
        <v>-16.170000000000002</v>
      </c>
      <c r="I895" s="8">
        <v>16.170000000000002</v>
      </c>
    </row>
    <row r="896" spans="1:9" ht="15.75" thickBot="1" x14ac:dyDescent="0.3">
      <c r="A896" s="5"/>
      <c r="B896" s="5"/>
      <c r="C896" s="5"/>
      <c r="D896" s="6"/>
      <c r="E896" s="5"/>
      <c r="F896" s="5"/>
      <c r="G896" s="5" t="s">
        <v>226</v>
      </c>
      <c r="H896" s="7">
        <v>16.170000000000002</v>
      </c>
      <c r="I896" s="7">
        <v>-16.170000000000002</v>
      </c>
    </row>
    <row r="897" spans="1:9" x14ac:dyDescent="0.25">
      <c r="A897" s="5" t="s">
        <v>9</v>
      </c>
      <c r="B897" s="5"/>
      <c r="C897" s="5"/>
      <c r="D897" s="6"/>
      <c r="E897" s="5"/>
      <c r="F897" s="5"/>
      <c r="G897" s="5"/>
      <c r="H897" s="8">
        <f>ROUND(SUM(H884:H896),5)</f>
        <v>-668.6</v>
      </c>
      <c r="I897" s="8">
        <f>ROUND(SUM(I884:I896),5)</f>
        <v>668.6</v>
      </c>
    </row>
    <row r="898" spans="1:9" x14ac:dyDescent="0.25">
      <c r="A898" s="2" t="s">
        <v>8</v>
      </c>
      <c r="B898" s="2"/>
      <c r="C898" s="2"/>
      <c r="D898" s="3"/>
      <c r="E898" s="2"/>
      <c r="F898" s="2"/>
      <c r="G898" s="2"/>
      <c r="H898" s="4"/>
      <c r="I898" s="4"/>
    </row>
    <row r="899" spans="1:9" x14ac:dyDescent="0.25">
      <c r="A899" s="1"/>
      <c r="B899" s="2" t="s">
        <v>13</v>
      </c>
      <c r="C899" s="2" t="s">
        <v>256</v>
      </c>
      <c r="D899" s="3">
        <v>46092</v>
      </c>
      <c r="E899" s="2" t="s">
        <v>282</v>
      </c>
      <c r="F899" s="2"/>
      <c r="G899" s="2" t="s">
        <v>166</v>
      </c>
      <c r="H899" s="4"/>
      <c r="I899" s="4">
        <v>-2490.81</v>
      </c>
    </row>
    <row r="900" spans="1:9" x14ac:dyDescent="0.25">
      <c r="A900" s="2" t="s">
        <v>8</v>
      </c>
      <c r="B900" s="2"/>
      <c r="C900" s="2"/>
      <c r="D900" s="3"/>
      <c r="E900" s="2"/>
      <c r="F900" s="2"/>
      <c r="G900" s="2"/>
      <c r="H900" s="4"/>
      <c r="I900" s="4"/>
    </row>
    <row r="901" spans="1:9" x14ac:dyDescent="0.25">
      <c r="A901" s="5"/>
      <c r="B901" s="5"/>
      <c r="C901" s="5"/>
      <c r="D901" s="6"/>
      <c r="E901" s="5"/>
      <c r="F901" s="5"/>
      <c r="G901" s="5" t="s">
        <v>230</v>
      </c>
      <c r="H901" s="8">
        <v>-1425</v>
      </c>
      <c r="I901" s="8">
        <v>1425</v>
      </c>
    </row>
    <row r="902" spans="1:9" x14ac:dyDescent="0.25">
      <c r="A902" s="5"/>
      <c r="B902" s="5"/>
      <c r="C902" s="5"/>
      <c r="D902" s="6"/>
      <c r="E902" s="5"/>
      <c r="F902" s="5"/>
      <c r="G902" s="5" t="s">
        <v>170</v>
      </c>
      <c r="H902" s="8">
        <v>-95</v>
      </c>
      <c r="I902" s="8">
        <v>95</v>
      </c>
    </row>
    <row r="903" spans="1:9" x14ac:dyDescent="0.25">
      <c r="A903" s="5"/>
      <c r="B903" s="5"/>
      <c r="C903" s="5"/>
      <c r="D903" s="6"/>
      <c r="E903" s="5"/>
      <c r="F903" s="5"/>
      <c r="G903" s="5" t="s">
        <v>231</v>
      </c>
      <c r="H903" s="8">
        <v>-1881</v>
      </c>
      <c r="I903" s="8">
        <v>1881</v>
      </c>
    </row>
    <row r="904" spans="1:9" x14ac:dyDescent="0.25">
      <c r="A904" s="5"/>
      <c r="B904" s="5"/>
      <c r="C904" s="5"/>
      <c r="D904" s="6"/>
      <c r="E904" s="5"/>
      <c r="F904" s="5"/>
      <c r="G904" s="5" t="s">
        <v>223</v>
      </c>
      <c r="H904" s="8">
        <v>272.08</v>
      </c>
      <c r="I904" s="8">
        <v>-272.08</v>
      </c>
    </row>
    <row r="905" spans="1:9" x14ac:dyDescent="0.25">
      <c r="A905" s="5"/>
      <c r="B905" s="5"/>
      <c r="C905" s="5"/>
      <c r="D905" s="6"/>
      <c r="E905" s="5"/>
      <c r="F905" s="5"/>
      <c r="G905" s="5" t="s">
        <v>188</v>
      </c>
      <c r="H905" s="8">
        <v>18.93</v>
      </c>
      <c r="I905" s="8">
        <v>-18.93</v>
      </c>
    </row>
    <row r="906" spans="1:9" x14ac:dyDescent="0.25">
      <c r="A906" s="5"/>
      <c r="B906" s="5"/>
      <c r="C906" s="5"/>
      <c r="D906" s="6"/>
      <c r="E906" s="5"/>
      <c r="F906" s="5"/>
      <c r="G906" s="5" t="s">
        <v>188</v>
      </c>
      <c r="H906" s="8">
        <v>10</v>
      </c>
      <c r="I906" s="8">
        <v>-10</v>
      </c>
    </row>
    <row r="907" spans="1:9" x14ac:dyDescent="0.25">
      <c r="A907" s="5"/>
      <c r="B907" s="5"/>
      <c r="C907" s="5"/>
      <c r="D907" s="6"/>
      <c r="E907" s="5"/>
      <c r="F907" s="5"/>
      <c r="G907" s="5" t="s">
        <v>187</v>
      </c>
      <c r="H907" s="8">
        <v>-220.38</v>
      </c>
      <c r="I907" s="8">
        <v>220.38</v>
      </c>
    </row>
    <row r="908" spans="1:9" x14ac:dyDescent="0.25">
      <c r="A908" s="5"/>
      <c r="B908" s="5"/>
      <c r="C908" s="5"/>
      <c r="D908" s="6"/>
      <c r="E908" s="5"/>
      <c r="F908" s="5"/>
      <c r="G908" s="5" t="s">
        <v>224</v>
      </c>
      <c r="H908" s="8">
        <v>220.38</v>
      </c>
      <c r="I908" s="8">
        <v>-220.38</v>
      </c>
    </row>
    <row r="909" spans="1:9" x14ac:dyDescent="0.25">
      <c r="A909" s="5"/>
      <c r="B909" s="5"/>
      <c r="C909" s="5"/>
      <c r="D909" s="6"/>
      <c r="E909" s="5"/>
      <c r="F909" s="5"/>
      <c r="G909" s="5" t="s">
        <v>229</v>
      </c>
      <c r="H909" s="8">
        <v>349</v>
      </c>
      <c r="I909" s="8">
        <v>-349</v>
      </c>
    </row>
    <row r="910" spans="1:9" x14ac:dyDescent="0.25">
      <c r="A910" s="5"/>
      <c r="B910" s="5"/>
      <c r="C910" s="5"/>
      <c r="D910" s="6"/>
      <c r="E910" s="5"/>
      <c r="F910" s="5"/>
      <c r="G910" s="5" t="s">
        <v>225</v>
      </c>
      <c r="H910" s="8">
        <v>-210.86</v>
      </c>
      <c r="I910" s="8">
        <v>210.86</v>
      </c>
    </row>
    <row r="911" spans="1:9" x14ac:dyDescent="0.25">
      <c r="A911" s="5"/>
      <c r="B911" s="5"/>
      <c r="C911" s="5"/>
      <c r="D911" s="6"/>
      <c r="E911" s="5"/>
      <c r="F911" s="5"/>
      <c r="G911" s="5" t="s">
        <v>226</v>
      </c>
      <c r="H911" s="8">
        <v>210.86</v>
      </c>
      <c r="I911" s="8">
        <v>-210.86</v>
      </c>
    </row>
    <row r="912" spans="1:9" x14ac:dyDescent="0.25">
      <c r="A912" s="5"/>
      <c r="B912" s="5"/>
      <c r="C912" s="5"/>
      <c r="D912" s="6"/>
      <c r="E912" s="5"/>
      <c r="F912" s="5"/>
      <c r="G912" s="5" t="s">
        <v>226</v>
      </c>
      <c r="H912" s="8">
        <v>210.86</v>
      </c>
      <c r="I912" s="8">
        <v>-210.86</v>
      </c>
    </row>
    <row r="913" spans="1:9" x14ac:dyDescent="0.25">
      <c r="A913" s="5"/>
      <c r="B913" s="5"/>
      <c r="C913" s="5"/>
      <c r="D913" s="6"/>
      <c r="E913" s="5"/>
      <c r="F913" s="5"/>
      <c r="G913" s="5" t="s">
        <v>227</v>
      </c>
      <c r="H913" s="8">
        <v>-49.32</v>
      </c>
      <c r="I913" s="8">
        <v>49.32</v>
      </c>
    </row>
    <row r="914" spans="1:9" x14ac:dyDescent="0.25">
      <c r="A914" s="5"/>
      <c r="B914" s="5"/>
      <c r="C914" s="5"/>
      <c r="D914" s="6"/>
      <c r="E914" s="5"/>
      <c r="F914" s="5"/>
      <c r="G914" s="5" t="s">
        <v>226</v>
      </c>
      <c r="H914" s="8">
        <v>49.32</v>
      </c>
      <c r="I914" s="8">
        <v>-49.32</v>
      </c>
    </row>
    <row r="915" spans="1:9" ht="15.75" thickBot="1" x14ac:dyDescent="0.3">
      <c r="A915" s="5"/>
      <c r="B915" s="5"/>
      <c r="C915" s="5"/>
      <c r="D915" s="6"/>
      <c r="E915" s="5"/>
      <c r="F915" s="5"/>
      <c r="G915" s="5" t="s">
        <v>226</v>
      </c>
      <c r="H915" s="7">
        <v>49.32</v>
      </c>
      <c r="I915" s="7">
        <v>-49.32</v>
      </c>
    </row>
    <row r="916" spans="1:9" x14ac:dyDescent="0.25">
      <c r="A916" s="5" t="s">
        <v>9</v>
      </c>
      <c r="B916" s="5"/>
      <c r="C916" s="5"/>
      <c r="D916" s="6"/>
      <c r="E916" s="5"/>
      <c r="F916" s="5"/>
      <c r="G916" s="5"/>
      <c r="H916" s="8">
        <f>ROUND(SUM(H900:H915),5)</f>
        <v>-2490.81</v>
      </c>
      <c r="I916" s="8">
        <f>ROUND(SUM(I900:I915),5)</f>
        <v>2490.81</v>
      </c>
    </row>
    <row r="917" spans="1:9" x14ac:dyDescent="0.25">
      <c r="A917" s="2" t="s">
        <v>8</v>
      </c>
      <c r="B917" s="2"/>
      <c r="C917" s="2"/>
      <c r="D917" s="3"/>
      <c r="E917" s="2"/>
      <c r="F917" s="2"/>
      <c r="G917" s="2"/>
      <c r="H917" s="4"/>
      <c r="I917" s="4"/>
    </row>
    <row r="918" spans="1:9" x14ac:dyDescent="0.25">
      <c r="A918" s="1"/>
      <c r="B918" s="2" t="s">
        <v>234</v>
      </c>
      <c r="C918" s="2" t="s">
        <v>257</v>
      </c>
      <c r="D918" s="3">
        <v>46092</v>
      </c>
      <c r="E918" s="2" t="s">
        <v>283</v>
      </c>
      <c r="F918" s="2"/>
      <c r="G918" s="2" t="s">
        <v>166</v>
      </c>
      <c r="H918" s="4"/>
      <c r="I918" s="4">
        <v>-1321.63</v>
      </c>
    </row>
    <row r="919" spans="1:9" x14ac:dyDescent="0.25">
      <c r="A919" s="2" t="s">
        <v>8</v>
      </c>
      <c r="B919" s="2"/>
      <c r="C919" s="2"/>
      <c r="D919" s="3"/>
      <c r="E919" s="2"/>
      <c r="F919" s="2"/>
      <c r="G919" s="2"/>
      <c r="H919" s="4"/>
      <c r="I919" s="4"/>
    </row>
    <row r="920" spans="1:9" ht="15.75" thickBot="1" x14ac:dyDescent="0.3">
      <c r="A920" s="1"/>
      <c r="B920" s="5"/>
      <c r="C920" s="5"/>
      <c r="D920" s="6"/>
      <c r="E920" s="5"/>
      <c r="F920" s="5"/>
      <c r="G920" s="5" t="s">
        <v>232</v>
      </c>
      <c r="H920" s="7">
        <v>-1321.63</v>
      </c>
      <c r="I920" s="7">
        <v>1321.63</v>
      </c>
    </row>
    <row r="921" spans="1:9" x14ac:dyDescent="0.25">
      <c r="A921" s="5" t="s">
        <v>9</v>
      </c>
      <c r="B921" s="5"/>
      <c r="C921" s="5"/>
      <c r="D921" s="6"/>
      <c r="E921" s="5"/>
      <c r="F921" s="5"/>
      <c r="G921" s="5"/>
      <c r="H921" s="8">
        <f>ROUND(SUM(H919:H920),5)</f>
        <v>-1321.63</v>
      </c>
      <c r="I921" s="8">
        <f>ROUND(SUM(I919:I920),5)</f>
        <v>1321.63</v>
      </c>
    </row>
    <row r="922" spans="1:9" x14ac:dyDescent="0.25">
      <c r="A922" s="2" t="s">
        <v>8</v>
      </c>
      <c r="B922" s="2"/>
      <c r="C922" s="2"/>
      <c r="D922" s="3"/>
      <c r="E922" s="2"/>
      <c r="F922" s="2"/>
      <c r="G922" s="2"/>
      <c r="H922" s="4"/>
      <c r="I922" s="4"/>
    </row>
    <row r="923" spans="1:9" x14ac:dyDescent="0.25">
      <c r="A923" s="1"/>
      <c r="B923" s="2" t="s">
        <v>234</v>
      </c>
      <c r="C923" s="2" t="s">
        <v>258</v>
      </c>
      <c r="D923" s="3">
        <v>46092</v>
      </c>
      <c r="E923" s="2" t="s">
        <v>284</v>
      </c>
      <c r="F923" s="2"/>
      <c r="G923" s="2" t="s">
        <v>166</v>
      </c>
      <c r="H923" s="4"/>
      <c r="I923" s="4">
        <v>-11859.36</v>
      </c>
    </row>
    <row r="924" spans="1:9" x14ac:dyDescent="0.25">
      <c r="A924" s="2" t="s">
        <v>8</v>
      </c>
      <c r="B924" s="2"/>
      <c r="C924" s="2"/>
      <c r="D924" s="3"/>
      <c r="E924" s="2"/>
      <c r="F924" s="2"/>
      <c r="G924" s="2"/>
      <c r="H924" s="4"/>
      <c r="I924" s="4"/>
    </row>
    <row r="925" spans="1:9" x14ac:dyDescent="0.25">
      <c r="A925" s="5"/>
      <c r="B925" s="5"/>
      <c r="C925" s="5"/>
      <c r="D925" s="6"/>
      <c r="E925" s="5"/>
      <c r="F925" s="5"/>
      <c r="G925" s="5" t="s">
        <v>229</v>
      </c>
      <c r="H925" s="8">
        <v>-3117</v>
      </c>
      <c r="I925" s="8">
        <v>3117</v>
      </c>
    </row>
    <row r="926" spans="1:9" x14ac:dyDescent="0.25">
      <c r="A926" s="5"/>
      <c r="B926" s="5"/>
      <c r="C926" s="5"/>
      <c r="D926" s="6"/>
      <c r="E926" s="5"/>
      <c r="F926" s="5"/>
      <c r="G926" s="5" t="s">
        <v>226</v>
      </c>
      <c r="H926" s="8">
        <v>-828.52</v>
      </c>
      <c r="I926" s="8">
        <v>828.52</v>
      </c>
    </row>
    <row r="927" spans="1:9" x14ac:dyDescent="0.25">
      <c r="A927" s="5"/>
      <c r="B927" s="5"/>
      <c r="C927" s="5"/>
      <c r="D927" s="6"/>
      <c r="E927" s="5"/>
      <c r="F927" s="5"/>
      <c r="G927" s="5" t="s">
        <v>226</v>
      </c>
      <c r="H927" s="8">
        <v>-828.52</v>
      </c>
      <c r="I927" s="8">
        <v>828.52</v>
      </c>
    </row>
    <row r="928" spans="1:9" x14ac:dyDescent="0.25">
      <c r="A928" s="5"/>
      <c r="B928" s="5"/>
      <c r="C928" s="5"/>
      <c r="D928" s="6"/>
      <c r="E928" s="5"/>
      <c r="F928" s="5"/>
      <c r="G928" s="5" t="s">
        <v>226</v>
      </c>
      <c r="H928" s="8">
        <v>-3542.66</v>
      </c>
      <c r="I928" s="8">
        <v>3542.66</v>
      </c>
    </row>
    <row r="929" spans="1:9" ht="15.75" thickBot="1" x14ac:dyDescent="0.3">
      <c r="A929" s="5"/>
      <c r="B929" s="5"/>
      <c r="C929" s="5"/>
      <c r="D929" s="6"/>
      <c r="E929" s="5"/>
      <c r="F929" s="5"/>
      <c r="G929" s="5" t="s">
        <v>226</v>
      </c>
      <c r="H929" s="7">
        <v>-3542.66</v>
      </c>
      <c r="I929" s="7">
        <v>3542.66</v>
      </c>
    </row>
    <row r="930" spans="1:9" x14ac:dyDescent="0.25">
      <c r="A930" s="5" t="s">
        <v>9</v>
      </c>
      <c r="B930" s="5"/>
      <c r="C930" s="5"/>
      <c r="D930" s="6"/>
      <c r="E930" s="5"/>
      <c r="F930" s="5"/>
      <c r="G930" s="5"/>
      <c r="H930" s="8">
        <f>ROUND(SUM(H924:H929),5)</f>
        <v>-11859.36</v>
      </c>
      <c r="I930" s="8">
        <f>ROUND(SUM(I924:I929),5)</f>
        <v>11859.36</v>
      </c>
    </row>
    <row r="931" spans="1:9" x14ac:dyDescent="0.25">
      <c r="A931" s="2" t="s">
        <v>8</v>
      </c>
      <c r="B931" s="2"/>
      <c r="C931" s="2"/>
      <c r="D931" s="3"/>
      <c r="E931" s="2"/>
      <c r="F931" s="2"/>
      <c r="G931" s="2"/>
      <c r="H931" s="4"/>
      <c r="I931" s="4"/>
    </row>
    <row r="932" spans="1:9" x14ac:dyDescent="0.25">
      <c r="A932" s="1"/>
      <c r="B932" s="2" t="s">
        <v>13</v>
      </c>
      <c r="C932" s="2" t="s">
        <v>259</v>
      </c>
      <c r="D932" s="3">
        <v>46105</v>
      </c>
      <c r="E932" s="2" t="s">
        <v>160</v>
      </c>
      <c r="F932" s="2"/>
      <c r="G932" s="2" t="s">
        <v>166</v>
      </c>
      <c r="H932" s="4"/>
      <c r="I932" s="4">
        <v>-2031.9</v>
      </c>
    </row>
    <row r="933" spans="1:9" x14ac:dyDescent="0.25">
      <c r="A933" s="2" t="s">
        <v>8</v>
      </c>
      <c r="B933" s="2"/>
      <c r="C933" s="2"/>
      <c r="D933" s="3"/>
      <c r="E933" s="2"/>
      <c r="F933" s="2"/>
      <c r="G933" s="2"/>
      <c r="H933" s="4"/>
      <c r="I933" s="4"/>
    </row>
    <row r="934" spans="1:9" x14ac:dyDescent="0.25">
      <c r="A934" s="5"/>
      <c r="B934" s="5"/>
      <c r="C934" s="5"/>
      <c r="D934" s="6"/>
      <c r="E934" s="5"/>
      <c r="F934" s="5"/>
      <c r="G934" s="5" t="s">
        <v>221</v>
      </c>
      <c r="H934" s="8">
        <v>-1133</v>
      </c>
      <c r="I934" s="8">
        <v>1133</v>
      </c>
    </row>
    <row r="935" spans="1:9" x14ac:dyDescent="0.25">
      <c r="A935" s="5"/>
      <c r="B935" s="5"/>
      <c r="C935" s="5"/>
      <c r="D935" s="6"/>
      <c r="E935" s="5"/>
      <c r="F935" s="5"/>
      <c r="G935" s="5" t="s">
        <v>170</v>
      </c>
      <c r="H935" s="8">
        <v>-748</v>
      </c>
      <c r="I935" s="8">
        <v>748</v>
      </c>
    </row>
    <row r="936" spans="1:9" x14ac:dyDescent="0.25">
      <c r="A936" s="5"/>
      <c r="B936" s="5"/>
      <c r="C936" s="5"/>
      <c r="D936" s="6"/>
      <c r="E936" s="5"/>
      <c r="F936" s="5"/>
      <c r="G936" s="5" t="s">
        <v>222</v>
      </c>
      <c r="H936" s="8">
        <v>-544.5</v>
      </c>
      <c r="I936" s="8">
        <v>544.5</v>
      </c>
    </row>
    <row r="937" spans="1:9" x14ac:dyDescent="0.25">
      <c r="A937" s="5"/>
      <c r="B937" s="5"/>
      <c r="C937" s="5"/>
      <c r="D937" s="6"/>
      <c r="E937" s="5"/>
      <c r="F937" s="5"/>
      <c r="G937" s="5" t="s">
        <v>223</v>
      </c>
      <c r="H937" s="8">
        <v>194.04</v>
      </c>
      <c r="I937" s="8">
        <v>-194.04</v>
      </c>
    </row>
    <row r="938" spans="1:9" x14ac:dyDescent="0.25">
      <c r="A938" s="5"/>
      <c r="B938" s="5"/>
      <c r="C938" s="5"/>
      <c r="D938" s="6"/>
      <c r="E938" s="5"/>
      <c r="F938" s="5"/>
      <c r="G938" s="5" t="s">
        <v>187</v>
      </c>
      <c r="H938" s="8">
        <v>-157.16999999999999</v>
      </c>
      <c r="I938" s="8">
        <v>157.16999999999999</v>
      </c>
    </row>
    <row r="939" spans="1:9" x14ac:dyDescent="0.25">
      <c r="A939" s="5"/>
      <c r="B939" s="5"/>
      <c r="C939" s="5"/>
      <c r="D939" s="6"/>
      <c r="E939" s="5"/>
      <c r="F939" s="5"/>
      <c r="G939" s="5" t="s">
        <v>224</v>
      </c>
      <c r="H939" s="8">
        <v>157.16999999999999</v>
      </c>
      <c r="I939" s="8">
        <v>-157.16999999999999</v>
      </c>
    </row>
    <row r="940" spans="1:9" x14ac:dyDescent="0.25">
      <c r="A940" s="5"/>
      <c r="B940" s="5"/>
      <c r="C940" s="5"/>
      <c r="D940" s="6"/>
      <c r="E940" s="5"/>
      <c r="F940" s="5"/>
      <c r="G940" s="5" t="s">
        <v>188</v>
      </c>
      <c r="H940" s="8">
        <v>10</v>
      </c>
      <c r="I940" s="8">
        <v>-10</v>
      </c>
    </row>
    <row r="941" spans="1:9" x14ac:dyDescent="0.25">
      <c r="A941" s="5"/>
      <c r="B941" s="5"/>
      <c r="C941" s="5"/>
      <c r="D941" s="6"/>
      <c r="E941" s="5"/>
      <c r="F941" s="5"/>
      <c r="G941" s="5" t="s">
        <v>229</v>
      </c>
      <c r="H941" s="8">
        <v>4</v>
      </c>
      <c r="I941" s="8">
        <v>-4</v>
      </c>
    </row>
    <row r="942" spans="1:9" x14ac:dyDescent="0.25">
      <c r="A942" s="5"/>
      <c r="B942" s="5"/>
      <c r="C942" s="5"/>
      <c r="D942" s="6"/>
      <c r="E942" s="5"/>
      <c r="F942" s="5"/>
      <c r="G942" s="5" t="s">
        <v>225</v>
      </c>
      <c r="H942" s="8">
        <v>-150.38999999999999</v>
      </c>
      <c r="I942" s="8">
        <v>150.38999999999999</v>
      </c>
    </row>
    <row r="943" spans="1:9" x14ac:dyDescent="0.25">
      <c r="A943" s="5"/>
      <c r="B943" s="5"/>
      <c r="C943" s="5"/>
      <c r="D943" s="6"/>
      <c r="E943" s="5"/>
      <c r="F943" s="5"/>
      <c r="G943" s="5" t="s">
        <v>226</v>
      </c>
      <c r="H943" s="8">
        <v>150.38999999999999</v>
      </c>
      <c r="I943" s="8">
        <v>-150.38999999999999</v>
      </c>
    </row>
    <row r="944" spans="1:9" x14ac:dyDescent="0.25">
      <c r="A944" s="5"/>
      <c r="B944" s="5"/>
      <c r="C944" s="5"/>
      <c r="D944" s="6"/>
      <c r="E944" s="5"/>
      <c r="F944" s="5"/>
      <c r="G944" s="5" t="s">
        <v>226</v>
      </c>
      <c r="H944" s="8">
        <v>150.38999999999999</v>
      </c>
      <c r="I944" s="8">
        <v>-150.38999999999999</v>
      </c>
    </row>
    <row r="945" spans="1:9" x14ac:dyDescent="0.25">
      <c r="A945" s="5"/>
      <c r="B945" s="5"/>
      <c r="C945" s="5"/>
      <c r="D945" s="6"/>
      <c r="E945" s="5"/>
      <c r="F945" s="5"/>
      <c r="G945" s="5" t="s">
        <v>227</v>
      </c>
      <c r="H945" s="8">
        <v>-35.17</v>
      </c>
      <c r="I945" s="8">
        <v>35.17</v>
      </c>
    </row>
    <row r="946" spans="1:9" x14ac:dyDescent="0.25">
      <c r="A946" s="5"/>
      <c r="B946" s="5"/>
      <c r="C946" s="5"/>
      <c r="D946" s="6"/>
      <c r="E946" s="5"/>
      <c r="F946" s="5"/>
      <c r="G946" s="5" t="s">
        <v>226</v>
      </c>
      <c r="H946" s="8">
        <v>35.17</v>
      </c>
      <c r="I946" s="8">
        <v>-35.17</v>
      </c>
    </row>
    <row r="947" spans="1:9" ht="15.75" thickBot="1" x14ac:dyDescent="0.3">
      <c r="A947" s="5"/>
      <c r="B947" s="5"/>
      <c r="C947" s="5"/>
      <c r="D947" s="6"/>
      <c r="E947" s="5"/>
      <c r="F947" s="5"/>
      <c r="G947" s="5" t="s">
        <v>226</v>
      </c>
      <c r="H947" s="7">
        <v>35.17</v>
      </c>
      <c r="I947" s="7">
        <v>-35.17</v>
      </c>
    </row>
    <row r="948" spans="1:9" x14ac:dyDescent="0.25">
      <c r="A948" s="5" t="s">
        <v>9</v>
      </c>
      <c r="B948" s="5"/>
      <c r="C948" s="5"/>
      <c r="D948" s="6"/>
      <c r="E948" s="5"/>
      <c r="F948" s="5"/>
      <c r="G948" s="5"/>
      <c r="H948" s="8">
        <f>ROUND(SUM(H933:H947),5)</f>
        <v>-2031.9</v>
      </c>
      <c r="I948" s="8">
        <f>ROUND(SUM(I933:I947),5)</f>
        <v>2031.9</v>
      </c>
    </row>
    <row r="949" spans="1:9" x14ac:dyDescent="0.25">
      <c r="A949" s="2" t="s">
        <v>8</v>
      </c>
      <c r="B949" s="2"/>
      <c r="C949" s="2"/>
      <c r="D949" s="3"/>
      <c r="E949" s="2"/>
      <c r="F949" s="2"/>
      <c r="G949" s="2"/>
      <c r="H949" s="4"/>
      <c r="I949" s="4"/>
    </row>
    <row r="950" spans="1:9" x14ac:dyDescent="0.25">
      <c r="A950" s="1"/>
      <c r="B950" s="2" t="s">
        <v>13</v>
      </c>
      <c r="C950" s="2" t="s">
        <v>260</v>
      </c>
      <c r="D950" s="3">
        <v>46105</v>
      </c>
      <c r="E950" s="2" t="s">
        <v>161</v>
      </c>
      <c r="F950" s="2"/>
      <c r="G950" s="2" t="s">
        <v>166</v>
      </c>
      <c r="H950" s="4"/>
      <c r="I950" s="4">
        <v>-1812.25</v>
      </c>
    </row>
    <row r="951" spans="1:9" x14ac:dyDescent="0.25">
      <c r="A951" s="2" t="s">
        <v>8</v>
      </c>
      <c r="B951" s="2"/>
      <c r="C951" s="2"/>
      <c r="D951" s="3"/>
      <c r="E951" s="2"/>
      <c r="F951" s="2"/>
      <c r="G951" s="2"/>
      <c r="H951" s="4"/>
      <c r="I951" s="4"/>
    </row>
    <row r="952" spans="1:9" x14ac:dyDescent="0.25">
      <c r="A952" s="5"/>
      <c r="B952" s="5"/>
      <c r="C952" s="5"/>
      <c r="D952" s="6"/>
      <c r="E952" s="5"/>
      <c r="F952" s="5"/>
      <c r="G952" s="5" t="s">
        <v>221</v>
      </c>
      <c r="H952" s="8">
        <v>-1279.95</v>
      </c>
      <c r="I952" s="8">
        <v>1279.95</v>
      </c>
    </row>
    <row r="953" spans="1:9" x14ac:dyDescent="0.25">
      <c r="A953" s="5"/>
      <c r="B953" s="5"/>
      <c r="C953" s="5"/>
      <c r="D953" s="6"/>
      <c r="E953" s="5"/>
      <c r="F953" s="5"/>
      <c r="G953" s="5" t="s">
        <v>170</v>
      </c>
      <c r="H953" s="8">
        <v>-623.28</v>
      </c>
      <c r="I953" s="8">
        <v>623.28</v>
      </c>
    </row>
    <row r="954" spans="1:9" x14ac:dyDescent="0.25">
      <c r="A954" s="5"/>
      <c r="B954" s="5"/>
      <c r="C954" s="5"/>
      <c r="D954" s="6"/>
      <c r="E954" s="5"/>
      <c r="F954" s="5"/>
      <c r="G954" s="5" t="s">
        <v>222</v>
      </c>
      <c r="H954" s="8">
        <v>-283.82</v>
      </c>
      <c r="I954" s="8">
        <v>283.82</v>
      </c>
    </row>
    <row r="955" spans="1:9" x14ac:dyDescent="0.25">
      <c r="A955" s="5"/>
      <c r="B955" s="5"/>
      <c r="C955" s="5"/>
      <c r="D955" s="6"/>
      <c r="E955" s="5"/>
      <c r="F955" s="5"/>
      <c r="G955" s="5" t="s">
        <v>223</v>
      </c>
      <c r="H955" s="8">
        <v>174.96</v>
      </c>
      <c r="I955" s="8">
        <v>-174.96</v>
      </c>
    </row>
    <row r="956" spans="1:9" x14ac:dyDescent="0.25">
      <c r="A956" s="5"/>
      <c r="B956" s="5"/>
      <c r="C956" s="5"/>
      <c r="D956" s="6"/>
      <c r="E956" s="5"/>
      <c r="F956" s="5"/>
      <c r="G956" s="5" t="s">
        <v>187</v>
      </c>
      <c r="H956" s="8">
        <v>-141.72</v>
      </c>
      <c r="I956" s="8">
        <v>141.72</v>
      </c>
    </row>
    <row r="957" spans="1:9" x14ac:dyDescent="0.25">
      <c r="A957" s="5"/>
      <c r="B957" s="5"/>
      <c r="C957" s="5"/>
      <c r="D957" s="6"/>
      <c r="E957" s="5"/>
      <c r="F957" s="5"/>
      <c r="G957" s="5" t="s">
        <v>224</v>
      </c>
      <c r="H957" s="8">
        <v>141.72</v>
      </c>
      <c r="I957" s="8">
        <v>-141.72</v>
      </c>
    </row>
    <row r="958" spans="1:9" x14ac:dyDescent="0.25">
      <c r="A958" s="5"/>
      <c r="B958" s="5"/>
      <c r="C958" s="5"/>
      <c r="D958" s="6"/>
      <c r="E958" s="5"/>
      <c r="F958" s="5"/>
      <c r="G958" s="5" t="s">
        <v>188</v>
      </c>
      <c r="H958" s="8">
        <v>10</v>
      </c>
      <c r="I958" s="8">
        <v>-10</v>
      </c>
    </row>
    <row r="959" spans="1:9" x14ac:dyDescent="0.25">
      <c r="A959" s="5"/>
      <c r="B959" s="5"/>
      <c r="C959" s="5"/>
      <c r="D959" s="6"/>
      <c r="E959" s="5"/>
      <c r="F959" s="5"/>
      <c r="G959" s="5" t="s">
        <v>188</v>
      </c>
      <c r="H959" s="8">
        <v>5</v>
      </c>
      <c r="I959" s="8">
        <v>-5</v>
      </c>
    </row>
    <row r="960" spans="1:9" x14ac:dyDescent="0.25">
      <c r="A960" s="5"/>
      <c r="B960" s="5"/>
      <c r="C960" s="5"/>
      <c r="D960" s="6"/>
      <c r="E960" s="5"/>
      <c r="F960" s="5"/>
      <c r="G960" s="5" t="s">
        <v>188</v>
      </c>
      <c r="H960" s="8">
        <v>17.53</v>
      </c>
      <c r="I960" s="8">
        <v>-17.53</v>
      </c>
    </row>
    <row r="961" spans="1:9" x14ac:dyDescent="0.25">
      <c r="A961" s="5"/>
      <c r="B961" s="5"/>
      <c r="C961" s="5"/>
      <c r="D961" s="6"/>
      <c r="E961" s="5"/>
      <c r="F961" s="5"/>
      <c r="G961" s="5" t="s">
        <v>225</v>
      </c>
      <c r="H961" s="8">
        <v>-135.6</v>
      </c>
      <c r="I961" s="8">
        <v>135.6</v>
      </c>
    </row>
    <row r="962" spans="1:9" x14ac:dyDescent="0.25">
      <c r="A962" s="5"/>
      <c r="B962" s="5"/>
      <c r="C962" s="5"/>
      <c r="D962" s="6"/>
      <c r="E962" s="5"/>
      <c r="F962" s="5"/>
      <c r="G962" s="5" t="s">
        <v>226</v>
      </c>
      <c r="H962" s="8">
        <v>135.6</v>
      </c>
      <c r="I962" s="8">
        <v>-135.6</v>
      </c>
    </row>
    <row r="963" spans="1:9" x14ac:dyDescent="0.25">
      <c r="A963" s="5"/>
      <c r="B963" s="5"/>
      <c r="C963" s="5"/>
      <c r="D963" s="6"/>
      <c r="E963" s="5"/>
      <c r="F963" s="5"/>
      <c r="G963" s="5" t="s">
        <v>226</v>
      </c>
      <c r="H963" s="8">
        <v>135.6</v>
      </c>
      <c r="I963" s="8">
        <v>-135.6</v>
      </c>
    </row>
    <row r="964" spans="1:9" x14ac:dyDescent="0.25">
      <c r="A964" s="5"/>
      <c r="B964" s="5"/>
      <c r="C964" s="5"/>
      <c r="D964" s="6"/>
      <c r="E964" s="5"/>
      <c r="F964" s="5"/>
      <c r="G964" s="5" t="s">
        <v>227</v>
      </c>
      <c r="H964" s="8">
        <v>-31.71</v>
      </c>
      <c r="I964" s="8">
        <v>31.71</v>
      </c>
    </row>
    <row r="965" spans="1:9" x14ac:dyDescent="0.25">
      <c r="A965" s="5"/>
      <c r="B965" s="5"/>
      <c r="C965" s="5"/>
      <c r="D965" s="6"/>
      <c r="E965" s="5"/>
      <c r="F965" s="5"/>
      <c r="G965" s="5" t="s">
        <v>226</v>
      </c>
      <c r="H965" s="8">
        <v>31.71</v>
      </c>
      <c r="I965" s="8">
        <v>-31.71</v>
      </c>
    </row>
    <row r="966" spans="1:9" ht="15.75" thickBot="1" x14ac:dyDescent="0.3">
      <c r="A966" s="5"/>
      <c r="B966" s="5"/>
      <c r="C966" s="5"/>
      <c r="D966" s="6"/>
      <c r="E966" s="5"/>
      <c r="F966" s="5"/>
      <c r="G966" s="5" t="s">
        <v>226</v>
      </c>
      <c r="H966" s="7">
        <v>31.71</v>
      </c>
      <c r="I966" s="7">
        <v>-31.71</v>
      </c>
    </row>
    <row r="967" spans="1:9" x14ac:dyDescent="0.25">
      <c r="A967" s="5" t="s">
        <v>9</v>
      </c>
      <c r="B967" s="5"/>
      <c r="C967" s="5"/>
      <c r="D967" s="6"/>
      <c r="E967" s="5"/>
      <c r="F967" s="5"/>
      <c r="G967" s="5"/>
      <c r="H967" s="8">
        <f>ROUND(SUM(H951:H966),5)</f>
        <v>-1812.25</v>
      </c>
      <c r="I967" s="8">
        <f>ROUND(SUM(I951:I966),5)</f>
        <v>1812.25</v>
      </c>
    </row>
    <row r="968" spans="1:9" x14ac:dyDescent="0.25">
      <c r="A968" s="2" t="s">
        <v>8</v>
      </c>
      <c r="B968" s="2"/>
      <c r="C968" s="2"/>
      <c r="D968" s="3"/>
      <c r="E968" s="2"/>
      <c r="F968" s="2"/>
      <c r="G968" s="2"/>
      <c r="H968" s="4"/>
      <c r="I968" s="4"/>
    </row>
    <row r="969" spans="1:9" x14ac:dyDescent="0.25">
      <c r="A969" s="1"/>
      <c r="B969" s="2" t="s">
        <v>13</v>
      </c>
      <c r="C969" s="2" t="s">
        <v>261</v>
      </c>
      <c r="D969" s="3">
        <v>46105</v>
      </c>
      <c r="E969" s="2" t="s">
        <v>162</v>
      </c>
      <c r="F969" s="2"/>
      <c r="G969" s="2" t="s">
        <v>166</v>
      </c>
      <c r="H969" s="4"/>
      <c r="I969" s="4">
        <v>-2812.22</v>
      </c>
    </row>
    <row r="970" spans="1:9" x14ac:dyDescent="0.25">
      <c r="A970" s="2" t="s">
        <v>8</v>
      </c>
      <c r="B970" s="2"/>
      <c r="C970" s="2"/>
      <c r="D970" s="3"/>
      <c r="E970" s="2"/>
      <c r="F970" s="2"/>
      <c r="G970" s="2"/>
      <c r="H970" s="4"/>
      <c r="I970" s="4"/>
    </row>
    <row r="971" spans="1:9" x14ac:dyDescent="0.25">
      <c r="A971" s="5"/>
      <c r="B971" s="5"/>
      <c r="C971" s="5"/>
      <c r="D971" s="6"/>
      <c r="E971" s="5"/>
      <c r="F971" s="5"/>
      <c r="G971" s="5" t="s">
        <v>228</v>
      </c>
      <c r="H971" s="8">
        <v>-3751.92</v>
      </c>
      <c r="I971" s="8">
        <v>3751.92</v>
      </c>
    </row>
    <row r="972" spans="1:9" x14ac:dyDescent="0.25">
      <c r="A972" s="5"/>
      <c r="B972" s="5"/>
      <c r="C972" s="5"/>
      <c r="D972" s="6"/>
      <c r="E972" s="5"/>
      <c r="F972" s="5"/>
      <c r="G972" s="5" t="s">
        <v>223</v>
      </c>
      <c r="H972" s="8">
        <v>300.14999999999998</v>
      </c>
      <c r="I972" s="8">
        <v>-300.14999999999998</v>
      </c>
    </row>
    <row r="973" spans="1:9" x14ac:dyDescent="0.25">
      <c r="A973" s="5"/>
      <c r="B973" s="5"/>
      <c r="C973" s="5"/>
      <c r="D973" s="6"/>
      <c r="E973" s="5"/>
      <c r="F973" s="5"/>
      <c r="G973" s="5" t="s">
        <v>187</v>
      </c>
      <c r="H973" s="8">
        <v>-243.12</v>
      </c>
      <c r="I973" s="8">
        <v>243.12</v>
      </c>
    </row>
    <row r="974" spans="1:9" x14ac:dyDescent="0.25">
      <c r="A974" s="5"/>
      <c r="B974" s="5"/>
      <c r="C974" s="5"/>
      <c r="D974" s="6"/>
      <c r="E974" s="5"/>
      <c r="F974" s="5"/>
      <c r="G974" s="5" t="s">
        <v>224</v>
      </c>
      <c r="H974" s="8">
        <v>243.12</v>
      </c>
      <c r="I974" s="8">
        <v>-243.12</v>
      </c>
    </row>
    <row r="975" spans="1:9" x14ac:dyDescent="0.25">
      <c r="A975" s="5"/>
      <c r="B975" s="5"/>
      <c r="C975" s="5"/>
      <c r="D975" s="6"/>
      <c r="E975" s="5"/>
      <c r="F975" s="5"/>
      <c r="G975" s="5" t="s">
        <v>188</v>
      </c>
      <c r="H975" s="8">
        <v>10</v>
      </c>
      <c r="I975" s="8">
        <v>-10</v>
      </c>
    </row>
    <row r="976" spans="1:9" x14ac:dyDescent="0.25">
      <c r="A976" s="5"/>
      <c r="B976" s="5"/>
      <c r="C976" s="5"/>
      <c r="D976" s="6"/>
      <c r="E976" s="5"/>
      <c r="F976" s="5"/>
      <c r="G976" s="5" t="s">
        <v>188</v>
      </c>
      <c r="H976" s="8">
        <v>17.53</v>
      </c>
      <c r="I976" s="8">
        <v>-17.53</v>
      </c>
    </row>
    <row r="977" spans="1:9" x14ac:dyDescent="0.25">
      <c r="A977" s="5"/>
      <c r="B977" s="5"/>
      <c r="C977" s="5"/>
      <c r="D977" s="6"/>
      <c r="E977" s="5"/>
      <c r="F977" s="5"/>
      <c r="G977" s="5" t="s">
        <v>188</v>
      </c>
      <c r="H977" s="8">
        <v>5</v>
      </c>
      <c r="I977" s="8">
        <v>-5</v>
      </c>
    </row>
    <row r="978" spans="1:9" x14ac:dyDescent="0.25">
      <c r="A978" s="5"/>
      <c r="B978" s="5"/>
      <c r="C978" s="5"/>
      <c r="D978" s="6"/>
      <c r="E978" s="5"/>
      <c r="F978" s="5"/>
      <c r="G978" s="5" t="s">
        <v>229</v>
      </c>
      <c r="H978" s="8">
        <v>320</v>
      </c>
      <c r="I978" s="8">
        <v>-320</v>
      </c>
    </row>
    <row r="979" spans="1:9" x14ac:dyDescent="0.25">
      <c r="A979" s="5"/>
      <c r="B979" s="5"/>
      <c r="C979" s="5"/>
      <c r="D979" s="6"/>
      <c r="E979" s="5"/>
      <c r="F979" s="5"/>
      <c r="G979" s="5" t="s">
        <v>225</v>
      </c>
      <c r="H979" s="8">
        <v>-232.62</v>
      </c>
      <c r="I979" s="8">
        <v>232.62</v>
      </c>
    </row>
    <row r="980" spans="1:9" x14ac:dyDescent="0.25">
      <c r="A980" s="5"/>
      <c r="B980" s="5"/>
      <c r="C980" s="5"/>
      <c r="D980" s="6"/>
      <c r="E980" s="5"/>
      <c r="F980" s="5"/>
      <c r="G980" s="5" t="s">
        <v>226</v>
      </c>
      <c r="H980" s="8">
        <v>232.62</v>
      </c>
      <c r="I980" s="8">
        <v>-232.62</v>
      </c>
    </row>
    <row r="981" spans="1:9" x14ac:dyDescent="0.25">
      <c r="A981" s="5"/>
      <c r="B981" s="5"/>
      <c r="C981" s="5"/>
      <c r="D981" s="6"/>
      <c r="E981" s="5"/>
      <c r="F981" s="5"/>
      <c r="G981" s="5" t="s">
        <v>226</v>
      </c>
      <c r="H981" s="8">
        <v>232.62</v>
      </c>
      <c r="I981" s="8">
        <v>-232.62</v>
      </c>
    </row>
    <row r="982" spans="1:9" x14ac:dyDescent="0.25">
      <c r="A982" s="5"/>
      <c r="B982" s="5"/>
      <c r="C982" s="5"/>
      <c r="D982" s="6"/>
      <c r="E982" s="5"/>
      <c r="F982" s="5"/>
      <c r="G982" s="5" t="s">
        <v>227</v>
      </c>
      <c r="H982" s="8">
        <v>-54.4</v>
      </c>
      <c r="I982" s="8">
        <v>54.4</v>
      </c>
    </row>
    <row r="983" spans="1:9" x14ac:dyDescent="0.25">
      <c r="A983" s="5"/>
      <c r="B983" s="5"/>
      <c r="C983" s="5"/>
      <c r="D983" s="6"/>
      <c r="E983" s="5"/>
      <c r="F983" s="5"/>
      <c r="G983" s="5" t="s">
        <v>226</v>
      </c>
      <c r="H983" s="8">
        <v>54.4</v>
      </c>
      <c r="I983" s="8">
        <v>-54.4</v>
      </c>
    </row>
    <row r="984" spans="1:9" ht="15.75" thickBot="1" x14ac:dyDescent="0.3">
      <c r="A984" s="5"/>
      <c r="B984" s="5"/>
      <c r="C984" s="5"/>
      <c r="D984" s="6"/>
      <c r="E984" s="5"/>
      <c r="F984" s="5"/>
      <c r="G984" s="5" t="s">
        <v>226</v>
      </c>
      <c r="H984" s="7">
        <v>54.4</v>
      </c>
      <c r="I984" s="7">
        <v>-54.4</v>
      </c>
    </row>
    <row r="985" spans="1:9" x14ac:dyDescent="0.25">
      <c r="A985" s="5" t="s">
        <v>9</v>
      </c>
      <c r="B985" s="5"/>
      <c r="C985" s="5"/>
      <c r="D985" s="6"/>
      <c r="E985" s="5"/>
      <c r="F985" s="5"/>
      <c r="G985" s="5"/>
      <c r="H985" s="8">
        <f>ROUND(SUM(H970:H984),5)</f>
        <v>-2812.22</v>
      </c>
      <c r="I985" s="8">
        <f>ROUND(SUM(I970:I984),5)</f>
        <v>2812.22</v>
      </c>
    </row>
    <row r="986" spans="1:9" x14ac:dyDescent="0.25">
      <c r="A986" s="2" t="s">
        <v>8</v>
      </c>
      <c r="B986" s="2"/>
      <c r="C986" s="2"/>
      <c r="D986" s="3"/>
      <c r="E986" s="2"/>
      <c r="F986" s="2"/>
      <c r="G986" s="2"/>
      <c r="H986" s="4"/>
      <c r="I986" s="4"/>
    </row>
    <row r="987" spans="1:9" x14ac:dyDescent="0.25">
      <c r="A987" s="1"/>
      <c r="B987" s="2" t="s">
        <v>13</v>
      </c>
      <c r="C987" s="2" t="s">
        <v>262</v>
      </c>
      <c r="D987" s="3">
        <v>46105</v>
      </c>
      <c r="E987" s="2" t="s">
        <v>163</v>
      </c>
      <c r="F987" s="2"/>
      <c r="G987" s="2" t="s">
        <v>166</v>
      </c>
      <c r="H987" s="4"/>
      <c r="I987" s="4">
        <v>-1912.71</v>
      </c>
    </row>
    <row r="988" spans="1:9" x14ac:dyDescent="0.25">
      <c r="A988" s="2" t="s">
        <v>8</v>
      </c>
      <c r="B988" s="2"/>
      <c r="C988" s="2"/>
      <c r="D988" s="3"/>
      <c r="E988" s="2"/>
      <c r="F988" s="2"/>
      <c r="G988" s="2"/>
      <c r="H988" s="4"/>
      <c r="I988" s="4"/>
    </row>
    <row r="989" spans="1:9" x14ac:dyDescent="0.25">
      <c r="A989" s="5"/>
      <c r="B989" s="5"/>
      <c r="C989" s="5"/>
      <c r="D989" s="6"/>
      <c r="E989" s="5"/>
      <c r="F989" s="5"/>
      <c r="G989" s="5" t="s">
        <v>230</v>
      </c>
      <c r="H989" s="8">
        <v>-1400</v>
      </c>
      <c r="I989" s="8">
        <v>1400</v>
      </c>
    </row>
    <row r="990" spans="1:9" x14ac:dyDescent="0.25">
      <c r="A990" s="5"/>
      <c r="B990" s="5"/>
      <c r="C990" s="5"/>
      <c r="D990" s="6"/>
      <c r="E990" s="5"/>
      <c r="F990" s="5"/>
      <c r="G990" s="5" t="s">
        <v>231</v>
      </c>
      <c r="H990" s="8">
        <v>-1050</v>
      </c>
      <c r="I990" s="8">
        <v>1050</v>
      </c>
    </row>
    <row r="991" spans="1:9" x14ac:dyDescent="0.25">
      <c r="A991" s="5"/>
      <c r="B991" s="5"/>
      <c r="C991" s="5"/>
      <c r="D991" s="6"/>
      <c r="E991" s="5"/>
      <c r="F991" s="5"/>
      <c r="G991" s="5" t="s">
        <v>170</v>
      </c>
      <c r="H991" s="8">
        <v>-393.75</v>
      </c>
      <c r="I991" s="8">
        <v>393.75</v>
      </c>
    </row>
    <row r="992" spans="1:9" x14ac:dyDescent="0.25">
      <c r="A992" s="5"/>
      <c r="B992" s="5"/>
      <c r="C992" s="5"/>
      <c r="D992" s="6"/>
      <c r="E992" s="5"/>
      <c r="F992" s="5"/>
      <c r="G992" s="5" t="s">
        <v>223</v>
      </c>
      <c r="H992" s="8">
        <v>227.5</v>
      </c>
      <c r="I992" s="8">
        <v>-227.5</v>
      </c>
    </row>
    <row r="993" spans="1:9" x14ac:dyDescent="0.25">
      <c r="A993" s="5"/>
      <c r="B993" s="5"/>
      <c r="C993" s="5"/>
      <c r="D993" s="6"/>
      <c r="E993" s="5"/>
      <c r="F993" s="5"/>
      <c r="G993" s="5" t="s">
        <v>232</v>
      </c>
      <c r="H993" s="8">
        <v>250</v>
      </c>
      <c r="I993" s="8">
        <v>-250</v>
      </c>
    </row>
    <row r="994" spans="1:9" x14ac:dyDescent="0.25">
      <c r="A994" s="5"/>
      <c r="B994" s="5"/>
      <c r="C994" s="5"/>
      <c r="D994" s="6"/>
      <c r="E994" s="5"/>
      <c r="F994" s="5"/>
      <c r="G994" s="5" t="s">
        <v>187</v>
      </c>
      <c r="H994" s="8">
        <v>-184.28</v>
      </c>
      <c r="I994" s="8">
        <v>184.28</v>
      </c>
    </row>
    <row r="995" spans="1:9" x14ac:dyDescent="0.25">
      <c r="A995" s="5"/>
      <c r="B995" s="5"/>
      <c r="C995" s="5"/>
      <c r="D995" s="6"/>
      <c r="E995" s="5"/>
      <c r="F995" s="5"/>
      <c r="G995" s="5" t="s">
        <v>224</v>
      </c>
      <c r="H995" s="8">
        <v>184.28</v>
      </c>
      <c r="I995" s="8">
        <v>-184.28</v>
      </c>
    </row>
    <row r="996" spans="1:9" x14ac:dyDescent="0.25">
      <c r="A996" s="5"/>
      <c r="B996" s="5"/>
      <c r="C996" s="5"/>
      <c r="D996" s="6"/>
      <c r="E996" s="5"/>
      <c r="F996" s="5"/>
      <c r="G996" s="5" t="s">
        <v>229</v>
      </c>
      <c r="H996" s="8">
        <v>236</v>
      </c>
      <c r="I996" s="8">
        <v>-236</v>
      </c>
    </row>
    <row r="997" spans="1:9" x14ac:dyDescent="0.25">
      <c r="A997" s="5"/>
      <c r="B997" s="5"/>
      <c r="C997" s="5"/>
      <c r="D997" s="6"/>
      <c r="E997" s="5"/>
      <c r="F997" s="5"/>
      <c r="G997" s="5" t="s">
        <v>225</v>
      </c>
      <c r="H997" s="8">
        <v>-176.31</v>
      </c>
      <c r="I997" s="8">
        <v>176.31</v>
      </c>
    </row>
    <row r="998" spans="1:9" x14ac:dyDescent="0.25">
      <c r="A998" s="5"/>
      <c r="B998" s="5"/>
      <c r="C998" s="5"/>
      <c r="D998" s="6"/>
      <c r="E998" s="5"/>
      <c r="F998" s="5"/>
      <c r="G998" s="5" t="s">
        <v>226</v>
      </c>
      <c r="H998" s="8">
        <v>176.31</v>
      </c>
      <c r="I998" s="8">
        <v>-176.31</v>
      </c>
    </row>
    <row r="999" spans="1:9" x14ac:dyDescent="0.25">
      <c r="A999" s="5"/>
      <c r="B999" s="5"/>
      <c r="C999" s="5"/>
      <c r="D999" s="6"/>
      <c r="E999" s="5"/>
      <c r="F999" s="5"/>
      <c r="G999" s="5" t="s">
        <v>226</v>
      </c>
      <c r="H999" s="8">
        <v>176.31</v>
      </c>
      <c r="I999" s="8">
        <v>-176.31</v>
      </c>
    </row>
    <row r="1000" spans="1:9" x14ac:dyDescent="0.25">
      <c r="A1000" s="5"/>
      <c r="B1000" s="5"/>
      <c r="C1000" s="5"/>
      <c r="D1000" s="6"/>
      <c r="E1000" s="5"/>
      <c r="F1000" s="5"/>
      <c r="G1000" s="5" t="s">
        <v>227</v>
      </c>
      <c r="H1000" s="8">
        <v>-41.23</v>
      </c>
      <c r="I1000" s="8">
        <v>41.23</v>
      </c>
    </row>
    <row r="1001" spans="1:9" x14ac:dyDescent="0.25">
      <c r="A1001" s="5"/>
      <c r="B1001" s="5"/>
      <c r="C1001" s="5"/>
      <c r="D1001" s="6"/>
      <c r="E1001" s="5"/>
      <c r="F1001" s="5"/>
      <c r="G1001" s="5" t="s">
        <v>226</v>
      </c>
      <c r="H1001" s="8">
        <v>41.23</v>
      </c>
      <c r="I1001" s="8">
        <v>-41.23</v>
      </c>
    </row>
    <row r="1002" spans="1:9" ht="15.75" thickBot="1" x14ac:dyDescent="0.3">
      <c r="A1002" s="5"/>
      <c r="B1002" s="5"/>
      <c r="C1002" s="5"/>
      <c r="D1002" s="6"/>
      <c r="E1002" s="5"/>
      <c r="F1002" s="5"/>
      <c r="G1002" s="5" t="s">
        <v>226</v>
      </c>
      <c r="H1002" s="7">
        <v>41.23</v>
      </c>
      <c r="I1002" s="7">
        <v>-41.23</v>
      </c>
    </row>
    <row r="1003" spans="1:9" x14ac:dyDescent="0.25">
      <c r="A1003" s="5" t="s">
        <v>9</v>
      </c>
      <c r="B1003" s="5"/>
      <c r="C1003" s="5"/>
      <c r="D1003" s="6"/>
      <c r="E1003" s="5"/>
      <c r="F1003" s="5"/>
      <c r="G1003" s="5"/>
      <c r="H1003" s="8">
        <f>ROUND(SUM(H988:H1002),5)</f>
        <v>-1912.71</v>
      </c>
      <c r="I1003" s="8">
        <f>ROUND(SUM(I988:I1002),5)</f>
        <v>1912.71</v>
      </c>
    </row>
    <row r="1004" spans="1:9" x14ac:dyDescent="0.25">
      <c r="A1004" s="2" t="s">
        <v>8</v>
      </c>
      <c r="B1004" s="2"/>
      <c r="C1004" s="2"/>
      <c r="D1004" s="3"/>
      <c r="E1004" s="2"/>
      <c r="F1004" s="2"/>
      <c r="G1004" s="2"/>
      <c r="H1004" s="4"/>
      <c r="I1004" s="4"/>
    </row>
    <row r="1005" spans="1:9" x14ac:dyDescent="0.25">
      <c r="A1005" s="1"/>
      <c r="B1005" s="2" t="s">
        <v>13</v>
      </c>
      <c r="C1005" s="2" t="s">
        <v>287</v>
      </c>
      <c r="D1005" s="3">
        <v>46105</v>
      </c>
      <c r="E1005" s="2" t="s">
        <v>164</v>
      </c>
      <c r="F1005" s="2"/>
      <c r="G1005" s="2" t="s">
        <v>166</v>
      </c>
      <c r="H1005" s="4"/>
      <c r="I1005" s="4">
        <v>-1233.02</v>
      </c>
    </row>
    <row r="1006" spans="1:9" x14ac:dyDescent="0.25">
      <c r="A1006" s="2" t="s">
        <v>8</v>
      </c>
      <c r="B1006" s="2"/>
      <c r="C1006" s="2"/>
      <c r="D1006" s="3"/>
      <c r="E1006" s="2"/>
      <c r="F1006" s="2"/>
      <c r="G1006" s="2"/>
      <c r="H1006" s="4"/>
      <c r="I1006" s="4"/>
    </row>
    <row r="1007" spans="1:9" x14ac:dyDescent="0.25">
      <c r="A1007" s="5"/>
      <c r="B1007" s="5"/>
      <c r="C1007" s="5"/>
      <c r="D1007" s="6"/>
      <c r="E1007" s="5"/>
      <c r="F1007" s="5"/>
      <c r="G1007" s="5" t="s">
        <v>230</v>
      </c>
      <c r="H1007" s="8">
        <v>-1400</v>
      </c>
      <c r="I1007" s="8">
        <v>1400</v>
      </c>
    </row>
    <row r="1008" spans="1:9" x14ac:dyDescent="0.25">
      <c r="A1008" s="5"/>
      <c r="B1008" s="5"/>
      <c r="C1008" s="5"/>
      <c r="D1008" s="6"/>
      <c r="E1008" s="5"/>
      <c r="F1008" s="5"/>
      <c r="G1008" s="5" t="s">
        <v>231</v>
      </c>
      <c r="H1008" s="8">
        <v>-420</v>
      </c>
      <c r="I1008" s="8">
        <v>420</v>
      </c>
    </row>
    <row r="1009" spans="1:9" x14ac:dyDescent="0.25">
      <c r="A1009" s="5"/>
      <c r="B1009" s="5"/>
      <c r="C1009" s="5"/>
      <c r="D1009" s="6"/>
      <c r="E1009" s="5"/>
      <c r="F1009" s="5"/>
      <c r="G1009" s="5" t="s">
        <v>232</v>
      </c>
      <c r="H1009" s="8">
        <v>258.14999999999998</v>
      </c>
      <c r="I1009" s="8">
        <v>-258.14999999999998</v>
      </c>
    </row>
    <row r="1010" spans="1:9" x14ac:dyDescent="0.25">
      <c r="A1010" s="5"/>
      <c r="B1010" s="5"/>
      <c r="C1010" s="5"/>
      <c r="D1010" s="6"/>
      <c r="E1010" s="5"/>
      <c r="F1010" s="5"/>
      <c r="G1010" s="5" t="s">
        <v>223</v>
      </c>
      <c r="H1010" s="8">
        <v>145.6</v>
      </c>
      <c r="I1010" s="8">
        <v>-145.6</v>
      </c>
    </row>
    <row r="1011" spans="1:9" x14ac:dyDescent="0.25">
      <c r="A1011" s="5"/>
      <c r="B1011" s="5"/>
      <c r="C1011" s="5"/>
      <c r="D1011" s="6"/>
      <c r="E1011" s="5"/>
      <c r="F1011" s="5"/>
      <c r="G1011" s="5" t="s">
        <v>187</v>
      </c>
      <c r="H1011" s="8">
        <v>-117.94</v>
      </c>
      <c r="I1011" s="8">
        <v>117.94</v>
      </c>
    </row>
    <row r="1012" spans="1:9" x14ac:dyDescent="0.25">
      <c r="A1012" s="5"/>
      <c r="B1012" s="5"/>
      <c r="C1012" s="5"/>
      <c r="D1012" s="6"/>
      <c r="E1012" s="5"/>
      <c r="F1012" s="5"/>
      <c r="G1012" s="5" t="s">
        <v>224</v>
      </c>
      <c r="H1012" s="8">
        <v>117.94</v>
      </c>
      <c r="I1012" s="8">
        <v>-117.94</v>
      </c>
    </row>
    <row r="1013" spans="1:9" x14ac:dyDescent="0.25">
      <c r="A1013" s="5"/>
      <c r="B1013" s="5"/>
      <c r="C1013" s="5"/>
      <c r="D1013" s="6"/>
      <c r="E1013" s="5"/>
      <c r="F1013" s="5"/>
      <c r="G1013" s="5" t="s">
        <v>229</v>
      </c>
      <c r="H1013" s="8">
        <v>44</v>
      </c>
      <c r="I1013" s="8">
        <v>-44</v>
      </c>
    </row>
    <row r="1014" spans="1:9" x14ac:dyDescent="0.25">
      <c r="A1014" s="5"/>
      <c r="B1014" s="5"/>
      <c r="C1014" s="5"/>
      <c r="D1014" s="6"/>
      <c r="E1014" s="5"/>
      <c r="F1014" s="5"/>
      <c r="G1014" s="5" t="s">
        <v>225</v>
      </c>
      <c r="H1014" s="8">
        <v>-112.84</v>
      </c>
      <c r="I1014" s="8">
        <v>112.84</v>
      </c>
    </row>
    <row r="1015" spans="1:9" x14ac:dyDescent="0.25">
      <c r="A1015" s="5"/>
      <c r="B1015" s="5"/>
      <c r="C1015" s="5"/>
      <c r="D1015" s="6"/>
      <c r="E1015" s="5"/>
      <c r="F1015" s="5"/>
      <c r="G1015" s="5" t="s">
        <v>226</v>
      </c>
      <c r="H1015" s="8">
        <v>112.84</v>
      </c>
      <c r="I1015" s="8">
        <v>-112.84</v>
      </c>
    </row>
    <row r="1016" spans="1:9" x14ac:dyDescent="0.25">
      <c r="A1016" s="5"/>
      <c r="B1016" s="5"/>
      <c r="C1016" s="5"/>
      <c r="D1016" s="6"/>
      <c r="E1016" s="5"/>
      <c r="F1016" s="5"/>
      <c r="G1016" s="5" t="s">
        <v>226</v>
      </c>
      <c r="H1016" s="8">
        <v>112.84</v>
      </c>
      <c r="I1016" s="8">
        <v>-112.84</v>
      </c>
    </row>
    <row r="1017" spans="1:9" x14ac:dyDescent="0.25">
      <c r="A1017" s="5"/>
      <c r="B1017" s="5"/>
      <c r="C1017" s="5"/>
      <c r="D1017" s="6"/>
      <c r="E1017" s="5"/>
      <c r="F1017" s="5"/>
      <c r="G1017" s="5" t="s">
        <v>227</v>
      </c>
      <c r="H1017" s="8">
        <v>-26.39</v>
      </c>
      <c r="I1017" s="8">
        <v>26.39</v>
      </c>
    </row>
    <row r="1018" spans="1:9" x14ac:dyDescent="0.25">
      <c r="A1018" s="5"/>
      <c r="B1018" s="5"/>
      <c r="C1018" s="5"/>
      <c r="D1018" s="6"/>
      <c r="E1018" s="5"/>
      <c r="F1018" s="5"/>
      <c r="G1018" s="5" t="s">
        <v>226</v>
      </c>
      <c r="H1018" s="8">
        <v>26.39</v>
      </c>
      <c r="I1018" s="8">
        <v>-26.39</v>
      </c>
    </row>
    <row r="1019" spans="1:9" x14ac:dyDescent="0.25">
      <c r="A1019" s="5"/>
      <c r="B1019" s="5"/>
      <c r="C1019" s="5"/>
      <c r="D1019" s="6"/>
      <c r="E1019" s="5"/>
      <c r="F1019" s="5"/>
      <c r="G1019" s="5" t="s">
        <v>226</v>
      </c>
      <c r="H1019" s="8">
        <v>26.39</v>
      </c>
      <c r="I1019" s="8">
        <v>-26.39</v>
      </c>
    </row>
    <row r="1020" spans="1:9" x14ac:dyDescent="0.25">
      <c r="A1020" s="5"/>
      <c r="B1020" s="5"/>
      <c r="C1020" s="5"/>
      <c r="D1020" s="6"/>
      <c r="E1020" s="5"/>
      <c r="F1020" s="5"/>
      <c r="G1020" s="5" t="s">
        <v>233</v>
      </c>
      <c r="H1020" s="8">
        <v>-10.92</v>
      </c>
      <c r="I1020" s="8">
        <v>10.92</v>
      </c>
    </row>
    <row r="1021" spans="1:9" x14ac:dyDescent="0.25">
      <c r="A1021" s="5"/>
      <c r="B1021" s="5"/>
      <c r="C1021" s="5"/>
      <c r="D1021" s="6"/>
      <c r="E1021" s="5"/>
      <c r="F1021" s="5"/>
      <c r="G1021" s="5" t="s">
        <v>233</v>
      </c>
      <c r="H1021" s="8">
        <v>10.92</v>
      </c>
      <c r="I1021" s="8">
        <v>-10.92</v>
      </c>
    </row>
    <row r="1022" spans="1:9" x14ac:dyDescent="0.25">
      <c r="A1022" s="5"/>
      <c r="B1022" s="5"/>
      <c r="C1022" s="5"/>
      <c r="D1022" s="6"/>
      <c r="E1022" s="5"/>
      <c r="F1022" s="5"/>
      <c r="G1022" s="5" t="s">
        <v>226</v>
      </c>
      <c r="H1022" s="8">
        <v>-38.22</v>
      </c>
      <c r="I1022" s="8">
        <v>38.22</v>
      </c>
    </row>
    <row r="1023" spans="1:9" ht="15.75" thickBot="1" x14ac:dyDescent="0.3">
      <c r="A1023" s="5"/>
      <c r="B1023" s="5"/>
      <c r="C1023" s="5"/>
      <c r="D1023" s="6"/>
      <c r="E1023" s="5"/>
      <c r="F1023" s="5"/>
      <c r="G1023" s="5" t="s">
        <v>226</v>
      </c>
      <c r="H1023" s="7">
        <v>38.22</v>
      </c>
      <c r="I1023" s="7">
        <v>-38.22</v>
      </c>
    </row>
    <row r="1024" spans="1:9" x14ac:dyDescent="0.25">
      <c r="A1024" s="5" t="s">
        <v>9</v>
      </c>
      <c r="B1024" s="5"/>
      <c r="C1024" s="5"/>
      <c r="D1024" s="6"/>
      <c r="E1024" s="5"/>
      <c r="F1024" s="5"/>
      <c r="G1024" s="5"/>
      <c r="H1024" s="8">
        <f>ROUND(SUM(H1006:H1023),5)</f>
        <v>-1233.02</v>
      </c>
      <c r="I1024" s="8">
        <f>ROUND(SUM(I1006:I1023),5)</f>
        <v>1233.02</v>
      </c>
    </row>
    <row r="1025" spans="1:9" x14ac:dyDescent="0.25">
      <c r="A1025" s="2" t="s">
        <v>8</v>
      </c>
      <c r="B1025" s="2"/>
      <c r="C1025" s="2"/>
      <c r="D1025" s="3"/>
      <c r="E1025" s="2"/>
      <c r="F1025" s="2"/>
      <c r="G1025" s="2"/>
      <c r="H1025" s="4"/>
      <c r="I1025" s="4"/>
    </row>
    <row r="1026" spans="1:9" x14ac:dyDescent="0.25">
      <c r="A1026" s="1"/>
      <c r="B1026" s="2" t="s">
        <v>13</v>
      </c>
      <c r="C1026" s="2" t="s">
        <v>288</v>
      </c>
      <c r="D1026" s="3">
        <v>46105</v>
      </c>
      <c r="E1026" s="2" t="s">
        <v>165</v>
      </c>
      <c r="F1026" s="2"/>
      <c r="G1026" s="2" t="s">
        <v>166</v>
      </c>
      <c r="H1026" s="4"/>
      <c r="I1026" s="4">
        <v>-1889.25</v>
      </c>
    </row>
    <row r="1027" spans="1:9" x14ac:dyDescent="0.25">
      <c r="A1027" s="2" t="s">
        <v>8</v>
      </c>
      <c r="B1027" s="2"/>
      <c r="C1027" s="2"/>
      <c r="D1027" s="3"/>
      <c r="E1027" s="2"/>
      <c r="F1027" s="2"/>
      <c r="G1027" s="2"/>
      <c r="H1027" s="4"/>
      <c r="I1027" s="4"/>
    </row>
    <row r="1028" spans="1:9" x14ac:dyDescent="0.25">
      <c r="A1028" s="5"/>
      <c r="B1028" s="5"/>
      <c r="C1028" s="5"/>
      <c r="D1028" s="6"/>
      <c r="E1028" s="5"/>
      <c r="F1028" s="5"/>
      <c r="G1028" s="5" t="s">
        <v>221</v>
      </c>
      <c r="H1028" s="8">
        <v>-1200.98</v>
      </c>
      <c r="I1028" s="8">
        <v>1200.98</v>
      </c>
    </row>
    <row r="1029" spans="1:9" x14ac:dyDescent="0.25">
      <c r="A1029" s="5"/>
      <c r="B1029" s="5"/>
      <c r="C1029" s="5"/>
      <c r="D1029" s="6"/>
      <c r="E1029" s="5"/>
      <c r="F1029" s="5"/>
      <c r="G1029" s="5" t="s">
        <v>170</v>
      </c>
      <c r="H1029" s="8">
        <v>-792.88</v>
      </c>
      <c r="I1029" s="8">
        <v>792.88</v>
      </c>
    </row>
    <row r="1030" spans="1:9" x14ac:dyDescent="0.25">
      <c r="A1030" s="5"/>
      <c r="B1030" s="5"/>
      <c r="C1030" s="5"/>
      <c r="D1030" s="6"/>
      <c r="E1030" s="5"/>
      <c r="F1030" s="5"/>
      <c r="G1030" s="5" t="s">
        <v>222</v>
      </c>
      <c r="H1030" s="8">
        <v>-1171.83</v>
      </c>
      <c r="I1030" s="8">
        <v>1171.83</v>
      </c>
    </row>
    <row r="1031" spans="1:9" x14ac:dyDescent="0.25">
      <c r="A1031" s="5"/>
      <c r="B1031" s="5"/>
      <c r="C1031" s="5"/>
      <c r="D1031" s="6"/>
      <c r="E1031" s="5"/>
      <c r="F1031" s="5"/>
      <c r="G1031" s="5" t="s">
        <v>223</v>
      </c>
      <c r="H1031" s="8">
        <v>253.26</v>
      </c>
      <c r="I1031" s="8">
        <v>-253.26</v>
      </c>
    </row>
    <row r="1032" spans="1:9" x14ac:dyDescent="0.25">
      <c r="A1032" s="5"/>
      <c r="B1032" s="5"/>
      <c r="C1032" s="5"/>
      <c r="D1032" s="6"/>
      <c r="E1032" s="5"/>
      <c r="F1032" s="5"/>
      <c r="G1032" s="5" t="s">
        <v>232</v>
      </c>
      <c r="H1032" s="8">
        <v>480</v>
      </c>
      <c r="I1032" s="8">
        <v>-480</v>
      </c>
    </row>
    <row r="1033" spans="1:9" x14ac:dyDescent="0.25">
      <c r="A1033" s="5"/>
      <c r="B1033" s="5"/>
      <c r="C1033" s="5"/>
      <c r="D1033" s="6"/>
      <c r="E1033" s="5"/>
      <c r="F1033" s="5"/>
      <c r="G1033" s="5" t="s">
        <v>187</v>
      </c>
      <c r="H1033" s="8">
        <v>-205.14</v>
      </c>
      <c r="I1033" s="8">
        <v>205.14</v>
      </c>
    </row>
    <row r="1034" spans="1:9" x14ac:dyDescent="0.25">
      <c r="A1034" s="5"/>
      <c r="B1034" s="5"/>
      <c r="C1034" s="5"/>
      <c r="D1034" s="6"/>
      <c r="E1034" s="5"/>
      <c r="F1034" s="5"/>
      <c r="G1034" s="5" t="s">
        <v>224</v>
      </c>
      <c r="H1034" s="8">
        <v>205.14</v>
      </c>
      <c r="I1034" s="8">
        <v>-205.14</v>
      </c>
    </row>
    <row r="1035" spans="1:9" x14ac:dyDescent="0.25">
      <c r="A1035" s="5"/>
      <c r="B1035" s="5"/>
      <c r="C1035" s="5"/>
      <c r="D1035" s="6"/>
      <c r="E1035" s="5"/>
      <c r="F1035" s="5"/>
      <c r="G1035" s="5" t="s">
        <v>229</v>
      </c>
      <c r="H1035" s="8">
        <v>301</v>
      </c>
      <c r="I1035" s="8">
        <v>-301</v>
      </c>
    </row>
    <row r="1036" spans="1:9" x14ac:dyDescent="0.25">
      <c r="A1036" s="5"/>
      <c r="B1036" s="5"/>
      <c r="C1036" s="5"/>
      <c r="D1036" s="6"/>
      <c r="E1036" s="5"/>
      <c r="F1036" s="5"/>
      <c r="G1036" s="5" t="s">
        <v>225</v>
      </c>
      <c r="H1036" s="8">
        <v>-196.28</v>
      </c>
      <c r="I1036" s="8">
        <v>196.28</v>
      </c>
    </row>
    <row r="1037" spans="1:9" x14ac:dyDescent="0.25">
      <c r="A1037" s="5"/>
      <c r="B1037" s="5"/>
      <c r="C1037" s="5"/>
      <c r="D1037" s="6"/>
      <c r="E1037" s="5"/>
      <c r="F1037" s="5"/>
      <c r="G1037" s="5" t="s">
        <v>226</v>
      </c>
      <c r="H1037" s="8">
        <v>196.28</v>
      </c>
      <c r="I1037" s="8">
        <v>-196.28</v>
      </c>
    </row>
    <row r="1038" spans="1:9" x14ac:dyDescent="0.25">
      <c r="A1038" s="5"/>
      <c r="B1038" s="5"/>
      <c r="C1038" s="5"/>
      <c r="D1038" s="6"/>
      <c r="E1038" s="5"/>
      <c r="F1038" s="5"/>
      <c r="G1038" s="5" t="s">
        <v>226</v>
      </c>
      <c r="H1038" s="8">
        <v>196.28</v>
      </c>
      <c r="I1038" s="8">
        <v>-196.28</v>
      </c>
    </row>
    <row r="1039" spans="1:9" x14ac:dyDescent="0.25">
      <c r="A1039" s="5"/>
      <c r="B1039" s="5"/>
      <c r="C1039" s="5"/>
      <c r="D1039" s="6"/>
      <c r="E1039" s="5"/>
      <c r="F1039" s="5"/>
      <c r="G1039" s="5" t="s">
        <v>227</v>
      </c>
      <c r="H1039" s="8">
        <v>-45.9</v>
      </c>
      <c r="I1039" s="8">
        <v>45.9</v>
      </c>
    </row>
    <row r="1040" spans="1:9" x14ac:dyDescent="0.25">
      <c r="A1040" s="5"/>
      <c r="B1040" s="5"/>
      <c r="C1040" s="5"/>
      <c r="D1040" s="6"/>
      <c r="E1040" s="5"/>
      <c r="F1040" s="5"/>
      <c r="G1040" s="5" t="s">
        <v>226</v>
      </c>
      <c r="H1040" s="8">
        <v>45.9</v>
      </c>
      <c r="I1040" s="8">
        <v>-45.9</v>
      </c>
    </row>
    <row r="1041" spans="1:9" ht="15.75" thickBot="1" x14ac:dyDescent="0.3">
      <c r="A1041" s="5"/>
      <c r="B1041" s="5"/>
      <c r="C1041" s="5"/>
      <c r="D1041" s="6"/>
      <c r="E1041" s="5"/>
      <c r="F1041" s="5"/>
      <c r="G1041" s="5" t="s">
        <v>226</v>
      </c>
      <c r="H1041" s="7">
        <v>45.9</v>
      </c>
      <c r="I1041" s="7">
        <v>-45.9</v>
      </c>
    </row>
    <row r="1042" spans="1:9" x14ac:dyDescent="0.25">
      <c r="A1042" s="5" t="s">
        <v>9</v>
      </c>
      <c r="B1042" s="5"/>
      <c r="C1042" s="5"/>
      <c r="D1042" s="6"/>
      <c r="E1042" s="5"/>
      <c r="F1042" s="5"/>
      <c r="G1042" s="5"/>
      <c r="H1042" s="8">
        <f>ROUND(SUM(H1027:H1041),5)</f>
        <v>-1889.25</v>
      </c>
      <c r="I1042" s="8">
        <f>ROUND(SUM(I1027:I1041),5)</f>
        <v>1889.25</v>
      </c>
    </row>
    <row r="1043" spans="1:9" x14ac:dyDescent="0.25">
      <c r="A1043" s="2" t="s">
        <v>8</v>
      </c>
      <c r="B1043" s="2"/>
      <c r="C1043" s="2"/>
      <c r="D1043" s="3"/>
      <c r="E1043" s="2"/>
      <c r="F1043" s="2"/>
      <c r="G1043" s="2"/>
      <c r="H1043" s="4"/>
      <c r="I1043" s="4"/>
    </row>
    <row r="1044" spans="1:9" x14ac:dyDescent="0.25">
      <c r="A1044" s="1"/>
      <c r="B1044" s="2" t="s">
        <v>13</v>
      </c>
      <c r="C1044" s="2" t="s">
        <v>289</v>
      </c>
      <c r="D1044" s="3">
        <v>46105</v>
      </c>
      <c r="E1044" s="2" t="s">
        <v>263</v>
      </c>
      <c r="F1044" s="2"/>
      <c r="G1044" s="2" t="s">
        <v>166</v>
      </c>
      <c r="H1044" s="4"/>
      <c r="I1044" s="4">
        <v>-2146.67</v>
      </c>
    </row>
    <row r="1045" spans="1:9" x14ac:dyDescent="0.25">
      <c r="A1045" s="2" t="s">
        <v>8</v>
      </c>
      <c r="B1045" s="2"/>
      <c r="C1045" s="2"/>
      <c r="D1045" s="3"/>
      <c r="E1045" s="2"/>
      <c r="F1045" s="2"/>
      <c r="G1045" s="2"/>
      <c r="H1045" s="4"/>
      <c r="I1045" s="4"/>
    </row>
    <row r="1046" spans="1:9" x14ac:dyDescent="0.25">
      <c r="A1046" s="5"/>
      <c r="B1046" s="5"/>
      <c r="C1046" s="5"/>
      <c r="D1046" s="6"/>
      <c r="E1046" s="5"/>
      <c r="F1046" s="5"/>
      <c r="G1046" s="5" t="s">
        <v>231</v>
      </c>
      <c r="H1046" s="8">
        <v>-695.63</v>
      </c>
      <c r="I1046" s="8">
        <v>695.63</v>
      </c>
    </row>
    <row r="1047" spans="1:9" x14ac:dyDescent="0.25">
      <c r="A1047" s="5"/>
      <c r="B1047" s="5"/>
      <c r="C1047" s="5"/>
      <c r="D1047" s="6"/>
      <c r="E1047" s="5"/>
      <c r="F1047" s="5"/>
      <c r="G1047" s="5" t="s">
        <v>170</v>
      </c>
      <c r="H1047" s="8">
        <v>-1400</v>
      </c>
      <c r="I1047" s="8">
        <v>1400</v>
      </c>
    </row>
    <row r="1048" spans="1:9" x14ac:dyDescent="0.25">
      <c r="A1048" s="5"/>
      <c r="B1048" s="5"/>
      <c r="C1048" s="5"/>
      <c r="D1048" s="6"/>
      <c r="E1048" s="5"/>
      <c r="F1048" s="5"/>
      <c r="G1048" s="5" t="s">
        <v>170</v>
      </c>
      <c r="H1048" s="8">
        <v>-472.5</v>
      </c>
      <c r="I1048" s="8">
        <v>472.5</v>
      </c>
    </row>
    <row r="1049" spans="1:9" x14ac:dyDescent="0.25">
      <c r="A1049" s="5"/>
      <c r="B1049" s="5"/>
      <c r="C1049" s="5"/>
      <c r="D1049" s="6"/>
      <c r="E1049" s="5"/>
      <c r="F1049" s="5"/>
      <c r="G1049" s="5" t="s">
        <v>229</v>
      </c>
      <c r="H1049" s="8">
        <v>225</v>
      </c>
      <c r="I1049" s="8">
        <v>-225</v>
      </c>
    </row>
    <row r="1050" spans="1:9" x14ac:dyDescent="0.25">
      <c r="A1050" s="5"/>
      <c r="B1050" s="5"/>
      <c r="C1050" s="5"/>
      <c r="D1050" s="6"/>
      <c r="E1050" s="5"/>
      <c r="F1050" s="5"/>
      <c r="G1050" s="5" t="s">
        <v>225</v>
      </c>
      <c r="H1050" s="8">
        <v>-159.22</v>
      </c>
      <c r="I1050" s="8">
        <v>159.22</v>
      </c>
    </row>
    <row r="1051" spans="1:9" x14ac:dyDescent="0.25">
      <c r="A1051" s="5"/>
      <c r="B1051" s="5"/>
      <c r="C1051" s="5"/>
      <c r="D1051" s="6"/>
      <c r="E1051" s="5"/>
      <c r="F1051" s="5"/>
      <c r="G1051" s="5" t="s">
        <v>226</v>
      </c>
      <c r="H1051" s="8">
        <v>159.22</v>
      </c>
      <c r="I1051" s="8">
        <v>-159.22</v>
      </c>
    </row>
    <row r="1052" spans="1:9" x14ac:dyDescent="0.25">
      <c r="A1052" s="5"/>
      <c r="B1052" s="5"/>
      <c r="C1052" s="5"/>
      <c r="D1052" s="6"/>
      <c r="E1052" s="5"/>
      <c r="F1052" s="5"/>
      <c r="G1052" s="5" t="s">
        <v>226</v>
      </c>
      <c r="H1052" s="8">
        <v>159.22</v>
      </c>
      <c r="I1052" s="8">
        <v>-159.22</v>
      </c>
    </row>
    <row r="1053" spans="1:9" x14ac:dyDescent="0.25">
      <c r="A1053" s="5"/>
      <c r="B1053" s="5"/>
      <c r="C1053" s="5"/>
      <c r="D1053" s="6"/>
      <c r="E1053" s="5"/>
      <c r="F1053" s="5"/>
      <c r="G1053" s="5" t="s">
        <v>227</v>
      </c>
      <c r="H1053" s="8">
        <v>-37.24</v>
      </c>
      <c r="I1053" s="8">
        <v>37.24</v>
      </c>
    </row>
    <row r="1054" spans="1:9" x14ac:dyDescent="0.25">
      <c r="A1054" s="5"/>
      <c r="B1054" s="5"/>
      <c r="C1054" s="5"/>
      <c r="D1054" s="6"/>
      <c r="E1054" s="5"/>
      <c r="F1054" s="5"/>
      <c r="G1054" s="5" t="s">
        <v>226</v>
      </c>
      <c r="H1054" s="8">
        <v>37.24</v>
      </c>
      <c r="I1054" s="8">
        <v>-37.24</v>
      </c>
    </row>
    <row r="1055" spans="1:9" x14ac:dyDescent="0.25">
      <c r="A1055" s="5"/>
      <c r="B1055" s="5"/>
      <c r="C1055" s="5"/>
      <c r="D1055" s="6"/>
      <c r="E1055" s="5"/>
      <c r="F1055" s="5"/>
      <c r="G1055" s="5" t="s">
        <v>226</v>
      </c>
      <c r="H1055" s="8">
        <v>37.24</v>
      </c>
      <c r="I1055" s="8">
        <v>-37.24</v>
      </c>
    </row>
    <row r="1056" spans="1:9" x14ac:dyDescent="0.25">
      <c r="A1056" s="5"/>
      <c r="B1056" s="5"/>
      <c r="C1056" s="5"/>
      <c r="D1056" s="6"/>
      <c r="E1056" s="5"/>
      <c r="F1056" s="5"/>
      <c r="G1056" s="5" t="s">
        <v>233</v>
      </c>
      <c r="H1056" s="8">
        <v>-15.41</v>
      </c>
      <c r="I1056" s="8">
        <v>15.41</v>
      </c>
    </row>
    <row r="1057" spans="1:9" x14ac:dyDescent="0.25">
      <c r="A1057" s="5"/>
      <c r="B1057" s="5"/>
      <c r="C1057" s="5"/>
      <c r="D1057" s="6"/>
      <c r="E1057" s="5"/>
      <c r="F1057" s="5"/>
      <c r="G1057" s="5" t="s">
        <v>233</v>
      </c>
      <c r="H1057" s="8">
        <v>15.41</v>
      </c>
      <c r="I1057" s="8">
        <v>-15.41</v>
      </c>
    </row>
    <row r="1058" spans="1:9" x14ac:dyDescent="0.25">
      <c r="A1058" s="5"/>
      <c r="B1058" s="5"/>
      <c r="C1058" s="5"/>
      <c r="D1058" s="6"/>
      <c r="E1058" s="5"/>
      <c r="F1058" s="5"/>
      <c r="G1058" s="5" t="s">
        <v>226</v>
      </c>
      <c r="H1058" s="8">
        <v>-53.93</v>
      </c>
      <c r="I1058" s="8">
        <v>53.93</v>
      </c>
    </row>
    <row r="1059" spans="1:9" ht="15.75" thickBot="1" x14ac:dyDescent="0.3">
      <c r="A1059" s="5"/>
      <c r="B1059" s="5"/>
      <c r="C1059" s="5"/>
      <c r="D1059" s="6"/>
      <c r="E1059" s="5"/>
      <c r="F1059" s="5"/>
      <c r="G1059" s="5" t="s">
        <v>226</v>
      </c>
      <c r="H1059" s="7">
        <v>53.93</v>
      </c>
      <c r="I1059" s="7">
        <v>-53.93</v>
      </c>
    </row>
    <row r="1060" spans="1:9" x14ac:dyDescent="0.25">
      <c r="A1060" s="5" t="s">
        <v>9</v>
      </c>
      <c r="B1060" s="5"/>
      <c r="C1060" s="5"/>
      <c r="D1060" s="6"/>
      <c r="E1060" s="5"/>
      <c r="F1060" s="5"/>
      <c r="G1060" s="5"/>
      <c r="H1060" s="8">
        <f>ROUND(SUM(H1045:H1059),5)</f>
        <v>-2146.67</v>
      </c>
      <c r="I1060" s="8">
        <f>ROUND(SUM(I1045:I1059),5)</f>
        <v>2146.67</v>
      </c>
    </row>
    <row r="1061" spans="1:9" x14ac:dyDescent="0.25">
      <c r="A1061" s="2" t="s">
        <v>8</v>
      </c>
      <c r="B1061" s="2"/>
      <c r="C1061" s="2"/>
      <c r="D1061" s="3"/>
      <c r="E1061" s="2"/>
      <c r="F1061" s="2"/>
      <c r="G1061" s="2"/>
      <c r="H1061" s="4"/>
      <c r="I1061" s="4"/>
    </row>
    <row r="1062" spans="1:9" x14ac:dyDescent="0.25">
      <c r="A1062" s="1"/>
      <c r="B1062" s="2" t="s">
        <v>13</v>
      </c>
      <c r="C1062" s="2" t="s">
        <v>290</v>
      </c>
      <c r="D1062" s="3">
        <v>46105</v>
      </c>
      <c r="E1062" s="2" t="s">
        <v>153</v>
      </c>
      <c r="F1062" s="2"/>
      <c r="G1062" s="2" t="s">
        <v>166</v>
      </c>
      <c r="H1062" s="4"/>
      <c r="I1062" s="4">
        <v>-1373.01</v>
      </c>
    </row>
    <row r="1063" spans="1:9" x14ac:dyDescent="0.25">
      <c r="A1063" s="2" t="s">
        <v>8</v>
      </c>
      <c r="B1063" s="2"/>
      <c r="C1063" s="2"/>
      <c r="D1063" s="3"/>
      <c r="E1063" s="2"/>
      <c r="F1063" s="2"/>
      <c r="G1063" s="2"/>
      <c r="H1063" s="4"/>
      <c r="I1063" s="4"/>
    </row>
    <row r="1064" spans="1:9" x14ac:dyDescent="0.25">
      <c r="A1064" s="5"/>
      <c r="B1064" s="5"/>
      <c r="C1064" s="5"/>
      <c r="D1064" s="6"/>
      <c r="E1064" s="5"/>
      <c r="F1064" s="5"/>
      <c r="G1064" s="5" t="s">
        <v>228</v>
      </c>
      <c r="H1064" s="8">
        <v>-1360</v>
      </c>
      <c r="I1064" s="8">
        <v>1360</v>
      </c>
    </row>
    <row r="1065" spans="1:9" x14ac:dyDescent="0.25">
      <c r="A1065" s="5"/>
      <c r="B1065" s="5"/>
      <c r="C1065" s="5"/>
      <c r="D1065" s="6"/>
      <c r="E1065" s="5"/>
      <c r="F1065" s="5"/>
      <c r="G1065" s="5" t="s">
        <v>228</v>
      </c>
      <c r="H1065" s="8">
        <v>-267.75</v>
      </c>
      <c r="I1065" s="8">
        <v>267.75</v>
      </c>
    </row>
    <row r="1066" spans="1:9" x14ac:dyDescent="0.25">
      <c r="A1066" s="5"/>
      <c r="B1066" s="5"/>
      <c r="C1066" s="5"/>
      <c r="D1066" s="6"/>
      <c r="E1066" s="5"/>
      <c r="F1066" s="5"/>
      <c r="G1066" s="5" t="s">
        <v>223</v>
      </c>
      <c r="H1066" s="8">
        <v>130.22</v>
      </c>
      <c r="I1066" s="8">
        <v>-130.22</v>
      </c>
    </row>
    <row r="1067" spans="1:9" x14ac:dyDescent="0.25">
      <c r="A1067" s="5"/>
      <c r="B1067" s="5"/>
      <c r="C1067" s="5"/>
      <c r="D1067" s="6"/>
      <c r="E1067" s="5"/>
      <c r="F1067" s="5"/>
      <c r="G1067" s="5" t="s">
        <v>187</v>
      </c>
      <c r="H1067" s="8">
        <v>-105.48</v>
      </c>
      <c r="I1067" s="8">
        <v>105.48</v>
      </c>
    </row>
    <row r="1068" spans="1:9" x14ac:dyDescent="0.25">
      <c r="A1068" s="5"/>
      <c r="B1068" s="5"/>
      <c r="C1068" s="5"/>
      <c r="D1068" s="6"/>
      <c r="E1068" s="5"/>
      <c r="F1068" s="5"/>
      <c r="G1068" s="5" t="s">
        <v>224</v>
      </c>
      <c r="H1068" s="8">
        <v>105.48</v>
      </c>
      <c r="I1068" s="8">
        <v>-105.48</v>
      </c>
    </row>
    <row r="1069" spans="1:9" x14ac:dyDescent="0.25">
      <c r="A1069" s="5"/>
      <c r="B1069" s="5"/>
      <c r="C1069" s="5"/>
      <c r="D1069" s="6"/>
      <c r="E1069" s="5"/>
      <c r="F1069" s="5"/>
      <c r="G1069" s="5" t="s">
        <v>225</v>
      </c>
      <c r="H1069" s="8">
        <v>-100.92</v>
      </c>
      <c r="I1069" s="8">
        <v>100.92</v>
      </c>
    </row>
    <row r="1070" spans="1:9" x14ac:dyDescent="0.25">
      <c r="A1070" s="5"/>
      <c r="B1070" s="5"/>
      <c r="C1070" s="5"/>
      <c r="D1070" s="6"/>
      <c r="E1070" s="5"/>
      <c r="F1070" s="5"/>
      <c r="G1070" s="5" t="s">
        <v>226</v>
      </c>
      <c r="H1070" s="8">
        <v>100.92</v>
      </c>
      <c r="I1070" s="8">
        <v>-100.92</v>
      </c>
    </row>
    <row r="1071" spans="1:9" x14ac:dyDescent="0.25">
      <c r="A1071" s="5"/>
      <c r="B1071" s="5"/>
      <c r="C1071" s="5"/>
      <c r="D1071" s="6"/>
      <c r="E1071" s="5"/>
      <c r="F1071" s="5"/>
      <c r="G1071" s="5" t="s">
        <v>226</v>
      </c>
      <c r="H1071" s="8">
        <v>100.92</v>
      </c>
      <c r="I1071" s="8">
        <v>-100.92</v>
      </c>
    </row>
    <row r="1072" spans="1:9" x14ac:dyDescent="0.25">
      <c r="A1072" s="5"/>
      <c r="B1072" s="5"/>
      <c r="C1072" s="5"/>
      <c r="D1072" s="6"/>
      <c r="E1072" s="5"/>
      <c r="F1072" s="5"/>
      <c r="G1072" s="5" t="s">
        <v>227</v>
      </c>
      <c r="H1072" s="8">
        <v>-23.6</v>
      </c>
      <c r="I1072" s="8">
        <v>23.6</v>
      </c>
    </row>
    <row r="1073" spans="1:9" x14ac:dyDescent="0.25">
      <c r="A1073" s="5"/>
      <c r="B1073" s="5"/>
      <c r="C1073" s="5"/>
      <c r="D1073" s="6"/>
      <c r="E1073" s="5"/>
      <c r="F1073" s="5"/>
      <c r="G1073" s="5" t="s">
        <v>226</v>
      </c>
      <c r="H1073" s="8">
        <v>23.6</v>
      </c>
      <c r="I1073" s="8">
        <v>-23.6</v>
      </c>
    </row>
    <row r="1074" spans="1:9" x14ac:dyDescent="0.25">
      <c r="A1074" s="5"/>
      <c r="B1074" s="5"/>
      <c r="C1074" s="5"/>
      <c r="D1074" s="6"/>
      <c r="E1074" s="5"/>
      <c r="F1074" s="5"/>
      <c r="G1074" s="5" t="s">
        <v>226</v>
      </c>
      <c r="H1074" s="8">
        <v>23.6</v>
      </c>
      <c r="I1074" s="8">
        <v>-23.6</v>
      </c>
    </row>
    <row r="1075" spans="1:9" x14ac:dyDescent="0.25">
      <c r="A1075" s="5"/>
      <c r="B1075" s="5"/>
      <c r="C1075" s="5"/>
      <c r="D1075" s="6"/>
      <c r="E1075" s="5"/>
      <c r="F1075" s="5"/>
      <c r="G1075" s="5" t="s">
        <v>226</v>
      </c>
      <c r="H1075" s="8">
        <v>-34.18</v>
      </c>
      <c r="I1075" s="8">
        <v>34.18</v>
      </c>
    </row>
    <row r="1076" spans="1:9" ht="15.75" thickBot="1" x14ac:dyDescent="0.3">
      <c r="A1076" s="5"/>
      <c r="B1076" s="5"/>
      <c r="C1076" s="5"/>
      <c r="D1076" s="6"/>
      <c r="E1076" s="5"/>
      <c r="F1076" s="5"/>
      <c r="G1076" s="5" t="s">
        <v>226</v>
      </c>
      <c r="H1076" s="7">
        <v>34.18</v>
      </c>
      <c r="I1076" s="7">
        <v>-34.18</v>
      </c>
    </row>
    <row r="1077" spans="1:9" x14ac:dyDescent="0.25">
      <c r="A1077" s="5" t="s">
        <v>9</v>
      </c>
      <c r="B1077" s="5"/>
      <c r="C1077" s="5"/>
      <c r="D1077" s="6"/>
      <c r="E1077" s="5"/>
      <c r="F1077" s="5"/>
      <c r="G1077" s="5"/>
      <c r="H1077" s="8">
        <f>ROUND(SUM(H1063:H1076),5)</f>
        <v>-1373.01</v>
      </c>
      <c r="I1077" s="8">
        <f>ROUND(SUM(I1063:I1076),5)</f>
        <v>1373.01</v>
      </c>
    </row>
    <row r="1078" spans="1:9" x14ac:dyDescent="0.25">
      <c r="A1078" s="2" t="s">
        <v>8</v>
      </c>
      <c r="B1078" s="2"/>
      <c r="C1078" s="2"/>
      <c r="D1078" s="3"/>
      <c r="E1078" s="2"/>
      <c r="F1078" s="2"/>
      <c r="G1078" s="2"/>
      <c r="H1078" s="4"/>
      <c r="I1078" s="4"/>
    </row>
    <row r="1079" spans="1:9" x14ac:dyDescent="0.25">
      <c r="A1079" s="1"/>
      <c r="B1079" s="2" t="s">
        <v>13</v>
      </c>
      <c r="C1079" s="2" t="s">
        <v>291</v>
      </c>
      <c r="D1079" s="3">
        <v>46105</v>
      </c>
      <c r="E1079" s="2" t="s">
        <v>264</v>
      </c>
      <c r="F1079" s="2"/>
      <c r="G1079" s="2" t="s">
        <v>166</v>
      </c>
      <c r="H1079" s="4"/>
      <c r="I1079" s="4">
        <v>-1472.6</v>
      </c>
    </row>
    <row r="1080" spans="1:9" x14ac:dyDescent="0.25">
      <c r="A1080" s="2" t="s">
        <v>8</v>
      </c>
      <c r="B1080" s="2"/>
      <c r="C1080" s="2"/>
      <c r="D1080" s="3"/>
      <c r="E1080" s="2"/>
      <c r="F1080" s="2"/>
      <c r="G1080" s="2"/>
      <c r="H1080" s="4"/>
      <c r="I1080" s="4"/>
    </row>
    <row r="1081" spans="1:9" x14ac:dyDescent="0.25">
      <c r="A1081" s="5"/>
      <c r="B1081" s="5"/>
      <c r="C1081" s="5"/>
      <c r="D1081" s="6"/>
      <c r="E1081" s="5"/>
      <c r="F1081" s="5"/>
      <c r="G1081" s="5" t="s">
        <v>230</v>
      </c>
      <c r="H1081" s="8">
        <v>-1453.6</v>
      </c>
      <c r="I1081" s="8">
        <v>1453.6</v>
      </c>
    </row>
    <row r="1082" spans="1:9" x14ac:dyDescent="0.25">
      <c r="A1082" s="5"/>
      <c r="B1082" s="5"/>
      <c r="C1082" s="5"/>
      <c r="D1082" s="6"/>
      <c r="E1082" s="5"/>
      <c r="F1082" s="5"/>
      <c r="G1082" s="5" t="s">
        <v>231</v>
      </c>
      <c r="H1082" s="8">
        <v>-436.16</v>
      </c>
      <c r="I1082" s="8">
        <v>436.16</v>
      </c>
    </row>
    <row r="1083" spans="1:9" x14ac:dyDescent="0.25">
      <c r="A1083" s="5"/>
      <c r="B1083" s="5"/>
      <c r="C1083" s="5"/>
      <c r="D1083" s="6"/>
      <c r="E1083" s="5"/>
      <c r="F1083" s="5"/>
      <c r="G1083" s="5" t="s">
        <v>223</v>
      </c>
      <c r="H1083" s="8">
        <v>151.18</v>
      </c>
      <c r="I1083" s="8">
        <v>-151.18</v>
      </c>
    </row>
    <row r="1084" spans="1:9" x14ac:dyDescent="0.25">
      <c r="A1084" s="5"/>
      <c r="B1084" s="5"/>
      <c r="C1084" s="5"/>
      <c r="D1084" s="6"/>
      <c r="E1084" s="5"/>
      <c r="F1084" s="5"/>
      <c r="G1084" s="5" t="s">
        <v>188</v>
      </c>
      <c r="H1084" s="8">
        <v>10</v>
      </c>
      <c r="I1084" s="8">
        <v>-10</v>
      </c>
    </row>
    <row r="1085" spans="1:9" x14ac:dyDescent="0.25">
      <c r="A1085" s="5"/>
      <c r="B1085" s="5"/>
      <c r="C1085" s="5"/>
      <c r="D1085" s="6"/>
      <c r="E1085" s="5"/>
      <c r="F1085" s="5"/>
      <c r="G1085" s="5" t="s">
        <v>188</v>
      </c>
      <c r="H1085" s="8">
        <v>1.59</v>
      </c>
      <c r="I1085" s="8">
        <v>-1.59</v>
      </c>
    </row>
    <row r="1086" spans="1:9" x14ac:dyDescent="0.25">
      <c r="A1086" s="5"/>
      <c r="B1086" s="5"/>
      <c r="C1086" s="5"/>
      <c r="D1086" s="6"/>
      <c r="E1086" s="5"/>
      <c r="F1086" s="5"/>
      <c r="G1086" s="5" t="s">
        <v>188</v>
      </c>
      <c r="H1086" s="8">
        <v>44.52</v>
      </c>
      <c r="I1086" s="8">
        <v>-44.52</v>
      </c>
    </row>
    <row r="1087" spans="1:9" x14ac:dyDescent="0.25">
      <c r="A1087" s="5"/>
      <c r="B1087" s="5"/>
      <c r="C1087" s="5"/>
      <c r="D1087" s="6"/>
      <c r="E1087" s="5"/>
      <c r="F1087" s="5"/>
      <c r="G1087" s="5" t="s">
        <v>188</v>
      </c>
      <c r="H1087" s="8">
        <v>15.31</v>
      </c>
      <c r="I1087" s="8">
        <v>-15.31</v>
      </c>
    </row>
    <row r="1088" spans="1:9" x14ac:dyDescent="0.25">
      <c r="A1088" s="5"/>
      <c r="B1088" s="5"/>
      <c r="C1088" s="5"/>
      <c r="D1088" s="6"/>
      <c r="E1088" s="5"/>
      <c r="F1088" s="5"/>
      <c r="G1088" s="5" t="s">
        <v>187</v>
      </c>
      <c r="H1088" s="8">
        <v>-122.46</v>
      </c>
      <c r="I1088" s="8">
        <v>122.46</v>
      </c>
    </row>
    <row r="1089" spans="1:9" x14ac:dyDescent="0.25">
      <c r="A1089" s="5"/>
      <c r="B1089" s="5"/>
      <c r="C1089" s="5"/>
      <c r="D1089" s="6"/>
      <c r="E1089" s="5"/>
      <c r="F1089" s="5"/>
      <c r="G1089" s="5" t="s">
        <v>224</v>
      </c>
      <c r="H1089" s="8">
        <v>122.46</v>
      </c>
      <c r="I1089" s="8">
        <v>-122.46</v>
      </c>
    </row>
    <row r="1090" spans="1:9" x14ac:dyDescent="0.25">
      <c r="A1090" s="5"/>
      <c r="B1090" s="5"/>
      <c r="C1090" s="5"/>
      <c r="D1090" s="6"/>
      <c r="E1090" s="5"/>
      <c r="F1090" s="5"/>
      <c r="G1090" s="5" t="s">
        <v>229</v>
      </c>
      <c r="H1090" s="8">
        <v>50</v>
      </c>
      <c r="I1090" s="8">
        <v>-50</v>
      </c>
    </row>
    <row r="1091" spans="1:9" x14ac:dyDescent="0.25">
      <c r="A1091" s="5"/>
      <c r="B1091" s="5"/>
      <c r="C1091" s="5"/>
      <c r="D1091" s="6"/>
      <c r="E1091" s="5"/>
      <c r="F1091" s="5"/>
      <c r="G1091" s="5" t="s">
        <v>225</v>
      </c>
      <c r="H1091" s="8">
        <v>-117.16</v>
      </c>
      <c r="I1091" s="8">
        <v>117.16</v>
      </c>
    </row>
    <row r="1092" spans="1:9" x14ac:dyDescent="0.25">
      <c r="A1092" s="5"/>
      <c r="B1092" s="5"/>
      <c r="C1092" s="5"/>
      <c r="D1092" s="6"/>
      <c r="E1092" s="5"/>
      <c r="F1092" s="5"/>
      <c r="G1092" s="5" t="s">
        <v>226</v>
      </c>
      <c r="H1092" s="8">
        <v>117.16</v>
      </c>
      <c r="I1092" s="8">
        <v>-117.16</v>
      </c>
    </row>
    <row r="1093" spans="1:9" x14ac:dyDescent="0.25">
      <c r="A1093" s="5"/>
      <c r="B1093" s="5"/>
      <c r="C1093" s="5"/>
      <c r="D1093" s="6"/>
      <c r="E1093" s="5"/>
      <c r="F1093" s="5"/>
      <c r="G1093" s="5" t="s">
        <v>226</v>
      </c>
      <c r="H1093" s="8">
        <v>117.16</v>
      </c>
      <c r="I1093" s="8">
        <v>-117.16</v>
      </c>
    </row>
    <row r="1094" spans="1:9" x14ac:dyDescent="0.25">
      <c r="A1094" s="5"/>
      <c r="B1094" s="5"/>
      <c r="C1094" s="5"/>
      <c r="D1094" s="6"/>
      <c r="E1094" s="5"/>
      <c r="F1094" s="5"/>
      <c r="G1094" s="5" t="s">
        <v>227</v>
      </c>
      <c r="H1094" s="8">
        <v>-27.4</v>
      </c>
      <c r="I1094" s="8">
        <v>27.4</v>
      </c>
    </row>
    <row r="1095" spans="1:9" x14ac:dyDescent="0.25">
      <c r="A1095" s="5"/>
      <c r="B1095" s="5"/>
      <c r="C1095" s="5"/>
      <c r="D1095" s="6"/>
      <c r="E1095" s="5"/>
      <c r="F1095" s="5"/>
      <c r="G1095" s="5" t="s">
        <v>226</v>
      </c>
      <c r="H1095" s="8">
        <v>27.4</v>
      </c>
      <c r="I1095" s="8">
        <v>-27.4</v>
      </c>
    </row>
    <row r="1096" spans="1:9" x14ac:dyDescent="0.25">
      <c r="A1096" s="5"/>
      <c r="B1096" s="5"/>
      <c r="C1096" s="5"/>
      <c r="D1096" s="6"/>
      <c r="E1096" s="5"/>
      <c r="F1096" s="5"/>
      <c r="G1096" s="5" t="s">
        <v>226</v>
      </c>
      <c r="H1096" s="8">
        <v>27.4</v>
      </c>
      <c r="I1096" s="8">
        <v>-27.4</v>
      </c>
    </row>
    <row r="1097" spans="1:9" x14ac:dyDescent="0.25">
      <c r="A1097" s="5"/>
      <c r="B1097" s="5"/>
      <c r="C1097" s="5"/>
      <c r="D1097" s="6"/>
      <c r="E1097" s="5"/>
      <c r="F1097" s="5"/>
      <c r="G1097" s="5" t="s">
        <v>233</v>
      </c>
      <c r="H1097" s="8">
        <v>-11.34</v>
      </c>
      <c r="I1097" s="8">
        <v>11.34</v>
      </c>
    </row>
    <row r="1098" spans="1:9" x14ac:dyDescent="0.25">
      <c r="A1098" s="5"/>
      <c r="B1098" s="5"/>
      <c r="C1098" s="5"/>
      <c r="D1098" s="6"/>
      <c r="E1098" s="5"/>
      <c r="F1098" s="5"/>
      <c r="G1098" s="5" t="s">
        <v>233</v>
      </c>
      <c r="H1098" s="8">
        <v>11.34</v>
      </c>
      <c r="I1098" s="8">
        <v>-11.34</v>
      </c>
    </row>
    <row r="1099" spans="1:9" x14ac:dyDescent="0.25">
      <c r="A1099" s="5"/>
      <c r="B1099" s="5"/>
      <c r="C1099" s="5"/>
      <c r="D1099" s="6"/>
      <c r="E1099" s="5"/>
      <c r="F1099" s="5"/>
      <c r="G1099" s="5" t="s">
        <v>226</v>
      </c>
      <c r="H1099" s="8">
        <v>-39.68</v>
      </c>
      <c r="I1099" s="8">
        <v>39.68</v>
      </c>
    </row>
    <row r="1100" spans="1:9" ht="15.75" thickBot="1" x14ac:dyDescent="0.3">
      <c r="A1100" s="5"/>
      <c r="B1100" s="5"/>
      <c r="C1100" s="5"/>
      <c r="D1100" s="6"/>
      <c r="E1100" s="5"/>
      <c r="F1100" s="5"/>
      <c r="G1100" s="5" t="s">
        <v>226</v>
      </c>
      <c r="H1100" s="7">
        <v>39.68</v>
      </c>
      <c r="I1100" s="7">
        <v>-39.68</v>
      </c>
    </row>
    <row r="1101" spans="1:9" x14ac:dyDescent="0.25">
      <c r="A1101" s="5" t="s">
        <v>9</v>
      </c>
      <c r="B1101" s="5"/>
      <c r="C1101" s="5"/>
      <c r="D1101" s="6"/>
      <c r="E1101" s="5"/>
      <c r="F1101" s="5"/>
      <c r="G1101" s="5"/>
      <c r="H1101" s="8">
        <f>ROUND(SUM(H1080:H1100),5)</f>
        <v>-1472.6</v>
      </c>
      <c r="I1101" s="8">
        <f>ROUND(SUM(I1080:I1100),5)</f>
        <v>1472.6</v>
      </c>
    </row>
    <row r="1102" spans="1:9" x14ac:dyDescent="0.25">
      <c r="A1102" s="2" t="s">
        <v>8</v>
      </c>
      <c r="B1102" s="2"/>
      <c r="C1102" s="2"/>
      <c r="D1102" s="3"/>
      <c r="E1102" s="2"/>
      <c r="F1102" s="2"/>
      <c r="G1102" s="2"/>
      <c r="H1102" s="4"/>
      <c r="I1102" s="4"/>
    </row>
    <row r="1103" spans="1:9" x14ac:dyDescent="0.25">
      <c r="A1103" s="1"/>
      <c r="B1103" s="2" t="s">
        <v>13</v>
      </c>
      <c r="C1103" s="2" t="s">
        <v>292</v>
      </c>
      <c r="D1103" s="3">
        <v>46105</v>
      </c>
      <c r="E1103" s="2" t="s">
        <v>265</v>
      </c>
      <c r="F1103" s="2"/>
      <c r="G1103" s="2" t="s">
        <v>166</v>
      </c>
      <c r="H1103" s="4"/>
      <c r="I1103" s="4">
        <v>-2108.44</v>
      </c>
    </row>
    <row r="1104" spans="1:9" x14ac:dyDescent="0.25">
      <c r="A1104" s="2" t="s">
        <v>8</v>
      </c>
      <c r="B1104" s="2"/>
      <c r="C1104" s="2"/>
      <c r="D1104" s="3"/>
      <c r="E1104" s="2"/>
      <c r="F1104" s="2"/>
      <c r="G1104" s="2"/>
      <c r="H1104" s="4"/>
      <c r="I1104" s="4"/>
    </row>
    <row r="1105" spans="1:9" x14ac:dyDescent="0.25">
      <c r="A1105" s="5"/>
      <c r="B1105" s="5"/>
      <c r="C1105" s="5"/>
      <c r="D1105" s="6"/>
      <c r="E1105" s="5"/>
      <c r="F1105" s="5"/>
      <c r="G1105" s="5" t="s">
        <v>230</v>
      </c>
      <c r="H1105" s="8">
        <v>-2692.31</v>
      </c>
      <c r="I1105" s="8">
        <v>2692.31</v>
      </c>
    </row>
    <row r="1106" spans="1:9" x14ac:dyDescent="0.25">
      <c r="A1106" s="5"/>
      <c r="B1106" s="5"/>
      <c r="C1106" s="5"/>
      <c r="D1106" s="6"/>
      <c r="E1106" s="5"/>
      <c r="F1106" s="5"/>
      <c r="G1106" s="5" t="s">
        <v>223</v>
      </c>
      <c r="H1106" s="8">
        <v>215.38</v>
      </c>
      <c r="I1106" s="8">
        <v>-215.38</v>
      </c>
    </row>
    <row r="1107" spans="1:9" x14ac:dyDescent="0.25">
      <c r="A1107" s="5"/>
      <c r="B1107" s="5"/>
      <c r="C1107" s="5"/>
      <c r="D1107" s="6"/>
      <c r="E1107" s="5"/>
      <c r="F1107" s="5"/>
      <c r="G1107" s="5" t="s">
        <v>187</v>
      </c>
      <c r="H1107" s="8">
        <v>-174.46</v>
      </c>
      <c r="I1107" s="8">
        <v>174.46</v>
      </c>
    </row>
    <row r="1108" spans="1:9" x14ac:dyDescent="0.25">
      <c r="A1108" s="5"/>
      <c r="B1108" s="5"/>
      <c r="C1108" s="5"/>
      <c r="D1108" s="6"/>
      <c r="E1108" s="5"/>
      <c r="F1108" s="5"/>
      <c r="G1108" s="5" t="s">
        <v>224</v>
      </c>
      <c r="H1108" s="8">
        <v>174.46</v>
      </c>
      <c r="I1108" s="8">
        <v>-174.46</v>
      </c>
    </row>
    <row r="1109" spans="1:9" x14ac:dyDescent="0.25">
      <c r="A1109" s="5"/>
      <c r="B1109" s="5"/>
      <c r="C1109" s="5"/>
      <c r="D1109" s="6"/>
      <c r="E1109" s="5"/>
      <c r="F1109" s="5"/>
      <c r="G1109" s="5" t="s">
        <v>188</v>
      </c>
      <c r="H1109" s="8">
        <v>17.53</v>
      </c>
      <c r="I1109" s="8">
        <v>-17.53</v>
      </c>
    </row>
    <row r="1110" spans="1:9" x14ac:dyDescent="0.25">
      <c r="A1110" s="5"/>
      <c r="B1110" s="5"/>
      <c r="C1110" s="5"/>
      <c r="D1110" s="6"/>
      <c r="E1110" s="5"/>
      <c r="F1110" s="5"/>
      <c r="G1110" s="5" t="s">
        <v>188</v>
      </c>
      <c r="H1110" s="8">
        <v>10</v>
      </c>
      <c r="I1110" s="8">
        <v>-10</v>
      </c>
    </row>
    <row r="1111" spans="1:9" x14ac:dyDescent="0.25">
      <c r="A1111" s="5"/>
      <c r="B1111" s="5"/>
      <c r="C1111" s="5"/>
      <c r="D1111" s="6"/>
      <c r="E1111" s="5"/>
      <c r="F1111" s="5"/>
      <c r="G1111" s="5" t="s">
        <v>188</v>
      </c>
      <c r="H1111" s="8">
        <v>5</v>
      </c>
      <c r="I1111" s="8">
        <v>-5</v>
      </c>
    </row>
    <row r="1112" spans="1:9" x14ac:dyDescent="0.25">
      <c r="A1112" s="5"/>
      <c r="B1112" s="5"/>
      <c r="C1112" s="5"/>
      <c r="D1112" s="6"/>
      <c r="E1112" s="5"/>
      <c r="F1112" s="5"/>
      <c r="G1112" s="5" t="s">
        <v>229</v>
      </c>
      <c r="H1112" s="8">
        <v>130</v>
      </c>
      <c r="I1112" s="8">
        <v>-130</v>
      </c>
    </row>
    <row r="1113" spans="1:9" x14ac:dyDescent="0.25">
      <c r="A1113" s="5"/>
      <c r="B1113" s="5"/>
      <c r="C1113" s="5"/>
      <c r="D1113" s="6"/>
      <c r="E1113" s="5"/>
      <c r="F1113" s="5"/>
      <c r="G1113" s="5" t="s">
        <v>225</v>
      </c>
      <c r="H1113" s="8">
        <v>-166.92</v>
      </c>
      <c r="I1113" s="8">
        <v>166.92</v>
      </c>
    </row>
    <row r="1114" spans="1:9" x14ac:dyDescent="0.25">
      <c r="A1114" s="5"/>
      <c r="B1114" s="5"/>
      <c r="C1114" s="5"/>
      <c r="D1114" s="6"/>
      <c r="E1114" s="5"/>
      <c r="F1114" s="5"/>
      <c r="G1114" s="5" t="s">
        <v>226</v>
      </c>
      <c r="H1114" s="8">
        <v>166.92</v>
      </c>
      <c r="I1114" s="8">
        <v>-166.92</v>
      </c>
    </row>
    <row r="1115" spans="1:9" x14ac:dyDescent="0.25">
      <c r="A1115" s="5"/>
      <c r="B1115" s="5"/>
      <c r="C1115" s="5"/>
      <c r="D1115" s="6"/>
      <c r="E1115" s="5"/>
      <c r="F1115" s="5"/>
      <c r="G1115" s="5" t="s">
        <v>226</v>
      </c>
      <c r="H1115" s="8">
        <v>166.92</v>
      </c>
      <c r="I1115" s="8">
        <v>-166.92</v>
      </c>
    </row>
    <row r="1116" spans="1:9" x14ac:dyDescent="0.25">
      <c r="A1116" s="5"/>
      <c r="B1116" s="5"/>
      <c r="C1116" s="5"/>
      <c r="D1116" s="6"/>
      <c r="E1116" s="5"/>
      <c r="F1116" s="5"/>
      <c r="G1116" s="5" t="s">
        <v>227</v>
      </c>
      <c r="H1116" s="8">
        <v>-39.04</v>
      </c>
      <c r="I1116" s="8">
        <v>39.04</v>
      </c>
    </row>
    <row r="1117" spans="1:9" x14ac:dyDescent="0.25">
      <c r="A1117" s="5"/>
      <c r="B1117" s="5"/>
      <c r="C1117" s="5"/>
      <c r="D1117" s="6"/>
      <c r="E1117" s="5"/>
      <c r="F1117" s="5"/>
      <c r="G1117" s="5" t="s">
        <v>226</v>
      </c>
      <c r="H1117" s="8">
        <v>39.04</v>
      </c>
      <c r="I1117" s="8">
        <v>-39.04</v>
      </c>
    </row>
    <row r="1118" spans="1:9" ht="15.75" thickBot="1" x14ac:dyDescent="0.3">
      <c r="A1118" s="5"/>
      <c r="B1118" s="5"/>
      <c r="C1118" s="5"/>
      <c r="D1118" s="6"/>
      <c r="E1118" s="5"/>
      <c r="F1118" s="5"/>
      <c r="G1118" s="5" t="s">
        <v>226</v>
      </c>
      <c r="H1118" s="7">
        <v>39.04</v>
      </c>
      <c r="I1118" s="7">
        <v>-39.04</v>
      </c>
    </row>
    <row r="1119" spans="1:9" x14ac:dyDescent="0.25">
      <c r="A1119" s="5" t="s">
        <v>9</v>
      </c>
      <c r="B1119" s="5"/>
      <c r="C1119" s="5"/>
      <c r="D1119" s="6"/>
      <c r="E1119" s="5"/>
      <c r="F1119" s="5"/>
      <c r="G1119" s="5"/>
      <c r="H1119" s="8">
        <f>ROUND(SUM(H1104:H1118),5)</f>
        <v>-2108.44</v>
      </c>
      <c r="I1119" s="8">
        <f>ROUND(SUM(I1104:I1118),5)</f>
        <v>2108.44</v>
      </c>
    </row>
    <row r="1120" spans="1:9" x14ac:dyDescent="0.25">
      <c r="A1120" s="2" t="s">
        <v>8</v>
      </c>
      <c r="B1120" s="2"/>
      <c r="C1120" s="2"/>
      <c r="D1120" s="3"/>
      <c r="E1120" s="2"/>
      <c r="F1120" s="2"/>
      <c r="G1120" s="2"/>
      <c r="H1120" s="4"/>
      <c r="I1120" s="4"/>
    </row>
    <row r="1121" spans="1:9" x14ac:dyDescent="0.25">
      <c r="A1121" s="1"/>
      <c r="B1121" s="2" t="s">
        <v>13</v>
      </c>
      <c r="C1121" s="2" t="s">
        <v>293</v>
      </c>
      <c r="D1121" s="3">
        <v>46105</v>
      </c>
      <c r="E1121" s="2" t="s">
        <v>266</v>
      </c>
      <c r="F1121" s="2"/>
      <c r="G1121" s="2" t="s">
        <v>166</v>
      </c>
      <c r="H1121" s="4"/>
      <c r="I1121" s="4">
        <v>-1971.51</v>
      </c>
    </row>
    <row r="1122" spans="1:9" x14ac:dyDescent="0.25">
      <c r="A1122" s="2" t="s">
        <v>8</v>
      </c>
      <c r="B1122" s="2"/>
      <c r="C1122" s="2"/>
      <c r="D1122" s="3"/>
      <c r="E1122" s="2"/>
      <c r="F1122" s="2"/>
      <c r="G1122" s="2"/>
      <c r="H1122" s="4"/>
      <c r="I1122" s="4"/>
    </row>
    <row r="1123" spans="1:9" x14ac:dyDescent="0.25">
      <c r="A1123" s="5"/>
      <c r="B1123" s="5"/>
      <c r="C1123" s="5"/>
      <c r="D1123" s="6"/>
      <c r="E1123" s="5"/>
      <c r="F1123" s="5"/>
      <c r="G1123" s="5" t="s">
        <v>221</v>
      </c>
      <c r="H1123" s="8">
        <v>-1446.7</v>
      </c>
      <c r="I1123" s="8">
        <v>1446.7</v>
      </c>
    </row>
    <row r="1124" spans="1:9" x14ac:dyDescent="0.25">
      <c r="A1124" s="5"/>
      <c r="B1124" s="5"/>
      <c r="C1124" s="5"/>
      <c r="D1124" s="6"/>
      <c r="E1124" s="5"/>
      <c r="F1124" s="5"/>
      <c r="G1124" s="5" t="s">
        <v>222</v>
      </c>
      <c r="H1124" s="8">
        <v>-471.75</v>
      </c>
      <c r="I1124" s="8">
        <v>471.75</v>
      </c>
    </row>
    <row r="1125" spans="1:9" x14ac:dyDescent="0.25">
      <c r="A1125" s="5"/>
      <c r="B1125" s="5"/>
      <c r="C1125" s="5"/>
      <c r="D1125" s="6"/>
      <c r="E1125" s="5"/>
      <c r="F1125" s="5"/>
      <c r="G1125" s="5" t="s">
        <v>170</v>
      </c>
      <c r="H1125" s="8">
        <v>-704.48</v>
      </c>
      <c r="I1125" s="8">
        <v>704.48</v>
      </c>
    </row>
    <row r="1126" spans="1:9" x14ac:dyDescent="0.25">
      <c r="A1126" s="5"/>
      <c r="B1126" s="5"/>
      <c r="C1126" s="5"/>
      <c r="D1126" s="6"/>
      <c r="E1126" s="5"/>
      <c r="F1126" s="5"/>
      <c r="G1126" s="5" t="s">
        <v>223</v>
      </c>
      <c r="H1126" s="8">
        <v>209.83</v>
      </c>
      <c r="I1126" s="8">
        <v>-209.83</v>
      </c>
    </row>
    <row r="1127" spans="1:9" x14ac:dyDescent="0.25">
      <c r="A1127" s="5"/>
      <c r="B1127" s="5"/>
      <c r="C1127" s="5"/>
      <c r="D1127" s="6"/>
      <c r="E1127" s="5"/>
      <c r="F1127" s="5"/>
      <c r="G1127" s="5" t="s">
        <v>188</v>
      </c>
      <c r="H1127" s="8">
        <v>10</v>
      </c>
      <c r="I1127" s="8">
        <v>-10</v>
      </c>
    </row>
    <row r="1128" spans="1:9" x14ac:dyDescent="0.25">
      <c r="A1128" s="5"/>
      <c r="B1128" s="5"/>
      <c r="C1128" s="5"/>
      <c r="D1128" s="6"/>
      <c r="E1128" s="5"/>
      <c r="F1128" s="5"/>
      <c r="G1128" s="5" t="s">
        <v>188</v>
      </c>
      <c r="H1128" s="8">
        <v>18.93</v>
      </c>
      <c r="I1128" s="8">
        <v>-18.93</v>
      </c>
    </row>
    <row r="1129" spans="1:9" x14ac:dyDescent="0.25">
      <c r="A1129" s="5"/>
      <c r="B1129" s="5"/>
      <c r="C1129" s="5"/>
      <c r="D1129" s="6"/>
      <c r="E1129" s="5"/>
      <c r="F1129" s="5"/>
      <c r="G1129" s="5" t="s">
        <v>188</v>
      </c>
      <c r="H1129" s="8">
        <v>6</v>
      </c>
      <c r="I1129" s="8">
        <v>-6</v>
      </c>
    </row>
    <row r="1130" spans="1:9" x14ac:dyDescent="0.25">
      <c r="A1130" s="5"/>
      <c r="B1130" s="5"/>
      <c r="C1130" s="5"/>
      <c r="D1130" s="6"/>
      <c r="E1130" s="5"/>
      <c r="F1130" s="5"/>
      <c r="G1130" s="5" t="s">
        <v>187</v>
      </c>
      <c r="H1130" s="8">
        <v>-169.97</v>
      </c>
      <c r="I1130" s="8">
        <v>169.97</v>
      </c>
    </row>
    <row r="1131" spans="1:9" x14ac:dyDescent="0.25">
      <c r="A1131" s="5"/>
      <c r="B1131" s="5"/>
      <c r="C1131" s="5"/>
      <c r="D1131" s="6"/>
      <c r="E1131" s="5"/>
      <c r="F1131" s="5"/>
      <c r="G1131" s="5" t="s">
        <v>224</v>
      </c>
      <c r="H1131" s="8">
        <v>169.97</v>
      </c>
      <c r="I1131" s="8">
        <v>-169.97</v>
      </c>
    </row>
    <row r="1132" spans="1:9" x14ac:dyDescent="0.25">
      <c r="A1132" s="5"/>
      <c r="B1132" s="5"/>
      <c r="C1132" s="5"/>
      <c r="D1132" s="6"/>
      <c r="E1132" s="5"/>
      <c r="F1132" s="5"/>
      <c r="G1132" s="5" t="s">
        <v>229</v>
      </c>
      <c r="H1132" s="8">
        <v>206</v>
      </c>
      <c r="I1132" s="8">
        <v>-206</v>
      </c>
    </row>
    <row r="1133" spans="1:9" x14ac:dyDescent="0.25">
      <c r="A1133" s="5"/>
      <c r="B1133" s="5"/>
      <c r="C1133" s="5"/>
      <c r="D1133" s="6"/>
      <c r="E1133" s="5"/>
      <c r="F1133" s="5"/>
      <c r="G1133" s="5" t="s">
        <v>225</v>
      </c>
      <c r="H1133" s="8">
        <v>-162.62</v>
      </c>
      <c r="I1133" s="8">
        <v>162.62</v>
      </c>
    </row>
    <row r="1134" spans="1:9" x14ac:dyDescent="0.25">
      <c r="A1134" s="5"/>
      <c r="B1134" s="5"/>
      <c r="C1134" s="5"/>
      <c r="D1134" s="6"/>
      <c r="E1134" s="5"/>
      <c r="F1134" s="5"/>
      <c r="G1134" s="5" t="s">
        <v>226</v>
      </c>
      <c r="H1134" s="8">
        <v>162.62</v>
      </c>
      <c r="I1134" s="8">
        <v>-162.62</v>
      </c>
    </row>
    <row r="1135" spans="1:9" x14ac:dyDescent="0.25">
      <c r="A1135" s="5"/>
      <c r="B1135" s="5"/>
      <c r="C1135" s="5"/>
      <c r="D1135" s="6"/>
      <c r="E1135" s="5"/>
      <c r="F1135" s="5"/>
      <c r="G1135" s="5" t="s">
        <v>226</v>
      </c>
      <c r="H1135" s="8">
        <v>162.62</v>
      </c>
      <c r="I1135" s="8">
        <v>-162.62</v>
      </c>
    </row>
    <row r="1136" spans="1:9" x14ac:dyDescent="0.25">
      <c r="A1136" s="5"/>
      <c r="B1136" s="5"/>
      <c r="C1136" s="5"/>
      <c r="D1136" s="6"/>
      <c r="E1136" s="5"/>
      <c r="F1136" s="5"/>
      <c r="G1136" s="5" t="s">
        <v>227</v>
      </c>
      <c r="H1136" s="8">
        <v>-38.04</v>
      </c>
      <c r="I1136" s="8">
        <v>38.04</v>
      </c>
    </row>
    <row r="1137" spans="1:9" x14ac:dyDescent="0.25">
      <c r="A1137" s="5"/>
      <c r="B1137" s="5"/>
      <c r="C1137" s="5"/>
      <c r="D1137" s="6"/>
      <c r="E1137" s="5"/>
      <c r="F1137" s="5"/>
      <c r="G1137" s="5" t="s">
        <v>226</v>
      </c>
      <c r="H1137" s="8">
        <v>38.04</v>
      </c>
      <c r="I1137" s="8">
        <v>-38.04</v>
      </c>
    </row>
    <row r="1138" spans="1:9" ht="15.75" thickBot="1" x14ac:dyDescent="0.3">
      <c r="A1138" s="5"/>
      <c r="B1138" s="5"/>
      <c r="C1138" s="5"/>
      <c r="D1138" s="6"/>
      <c r="E1138" s="5"/>
      <c r="F1138" s="5"/>
      <c r="G1138" s="5" t="s">
        <v>226</v>
      </c>
      <c r="H1138" s="7">
        <v>38.04</v>
      </c>
      <c r="I1138" s="7">
        <v>-38.04</v>
      </c>
    </row>
    <row r="1139" spans="1:9" x14ac:dyDescent="0.25">
      <c r="A1139" s="5" t="s">
        <v>9</v>
      </c>
      <c r="B1139" s="5"/>
      <c r="C1139" s="5"/>
      <c r="D1139" s="6"/>
      <c r="E1139" s="5"/>
      <c r="F1139" s="5"/>
      <c r="G1139" s="5"/>
      <c r="H1139" s="8">
        <f>ROUND(SUM(H1122:H1138),5)</f>
        <v>-1971.51</v>
      </c>
      <c r="I1139" s="8">
        <f>ROUND(SUM(I1122:I1138),5)</f>
        <v>1971.51</v>
      </c>
    </row>
    <row r="1140" spans="1:9" x14ac:dyDescent="0.25">
      <c r="A1140" s="2" t="s">
        <v>8</v>
      </c>
      <c r="B1140" s="2"/>
      <c r="C1140" s="2"/>
      <c r="D1140" s="3"/>
      <c r="E1140" s="2"/>
      <c r="F1140" s="2"/>
      <c r="G1140" s="2"/>
      <c r="H1140" s="4"/>
      <c r="I1140" s="4"/>
    </row>
    <row r="1141" spans="1:9" x14ac:dyDescent="0.25">
      <c r="A1141" s="1"/>
      <c r="B1141" s="2" t="s">
        <v>13</v>
      </c>
      <c r="C1141" s="2" t="s">
        <v>294</v>
      </c>
      <c r="D1141" s="3">
        <v>46105</v>
      </c>
      <c r="E1141" s="2" t="s">
        <v>267</v>
      </c>
      <c r="F1141" s="2"/>
      <c r="G1141" s="2" t="s">
        <v>166</v>
      </c>
      <c r="H1141" s="4"/>
      <c r="I1141" s="4">
        <v>-2283.5300000000002</v>
      </c>
    </row>
    <row r="1142" spans="1:9" x14ac:dyDescent="0.25">
      <c r="A1142" s="2" t="s">
        <v>8</v>
      </c>
      <c r="B1142" s="2"/>
      <c r="C1142" s="2"/>
      <c r="D1142" s="3"/>
      <c r="E1142" s="2"/>
      <c r="F1142" s="2"/>
      <c r="G1142" s="2"/>
      <c r="H1142" s="4"/>
      <c r="I1142" s="4"/>
    </row>
    <row r="1143" spans="1:9" x14ac:dyDescent="0.25">
      <c r="A1143" s="5"/>
      <c r="B1143" s="5"/>
      <c r="C1143" s="5"/>
      <c r="D1143" s="6"/>
      <c r="E1143" s="5"/>
      <c r="F1143" s="5"/>
      <c r="G1143" s="5" t="s">
        <v>228</v>
      </c>
      <c r="H1143" s="8">
        <v>-2704</v>
      </c>
      <c r="I1143" s="8">
        <v>2704</v>
      </c>
    </row>
    <row r="1144" spans="1:9" x14ac:dyDescent="0.25">
      <c r="A1144" s="5"/>
      <c r="B1144" s="5"/>
      <c r="C1144" s="5"/>
      <c r="D1144" s="6"/>
      <c r="E1144" s="5"/>
      <c r="F1144" s="5"/>
      <c r="G1144" s="5" t="s">
        <v>228</v>
      </c>
      <c r="H1144" s="8">
        <v>-456.3</v>
      </c>
      <c r="I1144" s="8">
        <v>456.3</v>
      </c>
    </row>
    <row r="1145" spans="1:9" x14ac:dyDescent="0.25">
      <c r="A1145" s="5"/>
      <c r="B1145" s="5"/>
      <c r="C1145" s="5"/>
      <c r="D1145" s="6"/>
      <c r="E1145" s="5"/>
      <c r="F1145" s="5"/>
      <c r="G1145" s="5" t="s">
        <v>223</v>
      </c>
      <c r="H1145" s="8">
        <v>252.82</v>
      </c>
      <c r="I1145" s="8">
        <v>-252.82</v>
      </c>
    </row>
    <row r="1146" spans="1:9" x14ac:dyDescent="0.25">
      <c r="A1146" s="5"/>
      <c r="B1146" s="5"/>
      <c r="C1146" s="5"/>
      <c r="D1146" s="6"/>
      <c r="E1146" s="5"/>
      <c r="F1146" s="5"/>
      <c r="G1146" s="5" t="s">
        <v>188</v>
      </c>
      <c r="H1146" s="8">
        <v>10</v>
      </c>
      <c r="I1146" s="8">
        <v>-10</v>
      </c>
    </row>
    <row r="1147" spans="1:9" x14ac:dyDescent="0.25">
      <c r="A1147" s="5"/>
      <c r="B1147" s="5"/>
      <c r="C1147" s="5"/>
      <c r="D1147" s="6"/>
      <c r="E1147" s="5"/>
      <c r="F1147" s="5"/>
      <c r="G1147" s="5" t="s">
        <v>188</v>
      </c>
      <c r="H1147" s="8">
        <v>18.93</v>
      </c>
      <c r="I1147" s="8">
        <v>-18.93</v>
      </c>
    </row>
    <row r="1148" spans="1:9" x14ac:dyDescent="0.25">
      <c r="A1148" s="5"/>
      <c r="B1148" s="5"/>
      <c r="C1148" s="5"/>
      <c r="D1148" s="6"/>
      <c r="E1148" s="5"/>
      <c r="F1148" s="5"/>
      <c r="G1148" s="5" t="s">
        <v>188</v>
      </c>
      <c r="H1148" s="8">
        <v>6</v>
      </c>
      <c r="I1148" s="8">
        <v>-6</v>
      </c>
    </row>
    <row r="1149" spans="1:9" x14ac:dyDescent="0.25">
      <c r="A1149" s="5"/>
      <c r="B1149" s="5"/>
      <c r="C1149" s="5"/>
      <c r="D1149" s="6"/>
      <c r="E1149" s="5"/>
      <c r="F1149" s="5"/>
      <c r="G1149" s="5" t="s">
        <v>188</v>
      </c>
      <c r="H1149" s="8">
        <v>9.31</v>
      </c>
      <c r="I1149" s="8">
        <v>-9.31</v>
      </c>
    </row>
    <row r="1150" spans="1:9" x14ac:dyDescent="0.25">
      <c r="A1150" s="5"/>
      <c r="B1150" s="5"/>
      <c r="C1150" s="5"/>
      <c r="D1150" s="6"/>
      <c r="E1150" s="5"/>
      <c r="F1150" s="5"/>
      <c r="G1150" s="5" t="s">
        <v>188</v>
      </c>
      <c r="H1150" s="8">
        <v>1.59</v>
      </c>
      <c r="I1150" s="8">
        <v>-1.59</v>
      </c>
    </row>
    <row r="1151" spans="1:9" x14ac:dyDescent="0.25">
      <c r="A1151" s="5"/>
      <c r="B1151" s="5"/>
      <c r="C1151" s="5"/>
      <c r="D1151" s="6"/>
      <c r="E1151" s="5"/>
      <c r="F1151" s="5"/>
      <c r="G1151" s="5" t="s">
        <v>188</v>
      </c>
      <c r="H1151" s="8">
        <v>14.58</v>
      </c>
      <c r="I1151" s="8">
        <v>-14.58</v>
      </c>
    </row>
    <row r="1152" spans="1:9" x14ac:dyDescent="0.25">
      <c r="A1152" s="5"/>
      <c r="B1152" s="5"/>
      <c r="C1152" s="5"/>
      <c r="D1152" s="6"/>
      <c r="E1152" s="5"/>
      <c r="F1152" s="5"/>
      <c r="G1152" s="5" t="s">
        <v>188</v>
      </c>
      <c r="H1152" s="8">
        <v>21.79</v>
      </c>
      <c r="I1152" s="8">
        <v>-21.79</v>
      </c>
    </row>
    <row r="1153" spans="1:9" x14ac:dyDescent="0.25">
      <c r="A1153" s="5"/>
      <c r="B1153" s="5"/>
      <c r="C1153" s="5"/>
      <c r="D1153" s="6"/>
      <c r="E1153" s="5"/>
      <c r="F1153" s="5"/>
      <c r="G1153" s="5" t="s">
        <v>187</v>
      </c>
      <c r="H1153" s="8">
        <v>-204.79</v>
      </c>
      <c r="I1153" s="8">
        <v>204.79</v>
      </c>
    </row>
    <row r="1154" spans="1:9" x14ac:dyDescent="0.25">
      <c r="A1154" s="5"/>
      <c r="B1154" s="5"/>
      <c r="C1154" s="5"/>
      <c r="D1154" s="6"/>
      <c r="E1154" s="5"/>
      <c r="F1154" s="5"/>
      <c r="G1154" s="5" t="s">
        <v>224</v>
      </c>
      <c r="H1154" s="8">
        <v>204.79</v>
      </c>
      <c r="I1154" s="8">
        <v>-204.79</v>
      </c>
    </row>
    <row r="1155" spans="1:9" x14ac:dyDescent="0.25">
      <c r="A1155" s="5"/>
      <c r="B1155" s="5"/>
      <c r="C1155" s="5"/>
      <c r="D1155" s="6"/>
      <c r="E1155" s="5"/>
      <c r="F1155" s="5"/>
      <c r="G1155" s="5" t="s">
        <v>229</v>
      </c>
      <c r="H1155" s="8">
        <v>300</v>
      </c>
      <c r="I1155" s="8">
        <v>-300</v>
      </c>
    </row>
    <row r="1156" spans="1:9" x14ac:dyDescent="0.25">
      <c r="A1156" s="5"/>
      <c r="B1156" s="5"/>
      <c r="C1156" s="5"/>
      <c r="D1156" s="6"/>
      <c r="E1156" s="5"/>
      <c r="F1156" s="5"/>
      <c r="G1156" s="5" t="s">
        <v>225</v>
      </c>
      <c r="H1156" s="8">
        <v>-195.93</v>
      </c>
      <c r="I1156" s="8">
        <v>195.93</v>
      </c>
    </row>
    <row r="1157" spans="1:9" x14ac:dyDescent="0.25">
      <c r="A1157" s="5"/>
      <c r="B1157" s="5"/>
      <c r="C1157" s="5"/>
      <c r="D1157" s="6"/>
      <c r="E1157" s="5"/>
      <c r="F1157" s="5"/>
      <c r="G1157" s="5" t="s">
        <v>226</v>
      </c>
      <c r="H1157" s="8">
        <v>195.93</v>
      </c>
      <c r="I1157" s="8">
        <v>-195.93</v>
      </c>
    </row>
    <row r="1158" spans="1:9" x14ac:dyDescent="0.25">
      <c r="A1158" s="5"/>
      <c r="B1158" s="5"/>
      <c r="C1158" s="5"/>
      <c r="D1158" s="6"/>
      <c r="E1158" s="5"/>
      <c r="F1158" s="5"/>
      <c r="G1158" s="5" t="s">
        <v>226</v>
      </c>
      <c r="H1158" s="8">
        <v>195.93</v>
      </c>
      <c r="I1158" s="8">
        <v>-195.93</v>
      </c>
    </row>
    <row r="1159" spans="1:9" x14ac:dyDescent="0.25">
      <c r="A1159" s="5"/>
      <c r="B1159" s="5"/>
      <c r="C1159" s="5"/>
      <c r="D1159" s="6"/>
      <c r="E1159" s="5"/>
      <c r="F1159" s="5"/>
      <c r="G1159" s="5" t="s">
        <v>227</v>
      </c>
      <c r="H1159" s="8">
        <v>-45.82</v>
      </c>
      <c r="I1159" s="8">
        <v>45.82</v>
      </c>
    </row>
    <row r="1160" spans="1:9" x14ac:dyDescent="0.25">
      <c r="A1160" s="5"/>
      <c r="B1160" s="5"/>
      <c r="C1160" s="5"/>
      <c r="D1160" s="6"/>
      <c r="E1160" s="5"/>
      <c r="F1160" s="5"/>
      <c r="G1160" s="5" t="s">
        <v>226</v>
      </c>
      <c r="H1160" s="8">
        <v>45.82</v>
      </c>
      <c r="I1160" s="8">
        <v>-45.82</v>
      </c>
    </row>
    <row r="1161" spans="1:9" ht="15.75" thickBot="1" x14ac:dyDescent="0.3">
      <c r="A1161" s="5"/>
      <c r="B1161" s="5"/>
      <c r="C1161" s="5"/>
      <c r="D1161" s="6"/>
      <c r="E1161" s="5"/>
      <c r="F1161" s="5"/>
      <c r="G1161" s="5" t="s">
        <v>226</v>
      </c>
      <c r="H1161" s="7">
        <v>45.82</v>
      </c>
      <c r="I1161" s="7">
        <v>-45.82</v>
      </c>
    </row>
    <row r="1162" spans="1:9" x14ac:dyDescent="0.25">
      <c r="A1162" s="5" t="s">
        <v>9</v>
      </c>
      <c r="B1162" s="5"/>
      <c r="C1162" s="5"/>
      <c r="D1162" s="6"/>
      <c r="E1162" s="5"/>
      <c r="F1162" s="5"/>
      <c r="G1162" s="5"/>
      <c r="H1162" s="8">
        <f>ROUND(SUM(H1142:H1161),5)</f>
        <v>-2283.5300000000002</v>
      </c>
      <c r="I1162" s="8">
        <f>ROUND(SUM(I1142:I1161),5)</f>
        <v>2283.5300000000002</v>
      </c>
    </row>
    <row r="1163" spans="1:9" x14ac:dyDescent="0.25">
      <c r="A1163" s="2" t="s">
        <v>8</v>
      </c>
      <c r="B1163" s="2"/>
      <c r="C1163" s="2"/>
      <c r="D1163" s="3"/>
      <c r="E1163" s="2"/>
      <c r="F1163" s="2"/>
      <c r="G1163" s="2"/>
      <c r="H1163" s="4"/>
      <c r="I1163" s="4"/>
    </row>
    <row r="1164" spans="1:9" x14ac:dyDescent="0.25">
      <c r="A1164" s="1"/>
      <c r="B1164" s="2" t="s">
        <v>13</v>
      </c>
      <c r="C1164" s="2" t="s">
        <v>295</v>
      </c>
      <c r="D1164" s="3">
        <v>46105</v>
      </c>
      <c r="E1164" s="2" t="s">
        <v>268</v>
      </c>
      <c r="F1164" s="2"/>
      <c r="G1164" s="2" t="s">
        <v>166</v>
      </c>
      <c r="H1164" s="4"/>
      <c r="I1164" s="4">
        <v>-1791.73</v>
      </c>
    </row>
    <row r="1165" spans="1:9" x14ac:dyDescent="0.25">
      <c r="A1165" s="2" t="s">
        <v>8</v>
      </c>
      <c r="B1165" s="2"/>
      <c r="C1165" s="2"/>
      <c r="D1165" s="3"/>
      <c r="E1165" s="2"/>
      <c r="F1165" s="2"/>
      <c r="G1165" s="2"/>
      <c r="H1165" s="4"/>
      <c r="I1165" s="4"/>
    </row>
    <row r="1166" spans="1:9" x14ac:dyDescent="0.25">
      <c r="A1166" s="5"/>
      <c r="B1166" s="5"/>
      <c r="C1166" s="5"/>
      <c r="D1166" s="6"/>
      <c r="E1166" s="5"/>
      <c r="F1166" s="5"/>
      <c r="G1166" s="5" t="s">
        <v>221</v>
      </c>
      <c r="H1166" s="8">
        <v>-1061.06</v>
      </c>
      <c r="I1166" s="8">
        <v>1061.06</v>
      </c>
    </row>
    <row r="1167" spans="1:9" x14ac:dyDescent="0.25">
      <c r="A1167" s="5"/>
      <c r="B1167" s="5"/>
      <c r="C1167" s="5"/>
      <c r="D1167" s="6"/>
      <c r="E1167" s="5"/>
      <c r="F1167" s="5"/>
      <c r="G1167" s="5" t="s">
        <v>222</v>
      </c>
      <c r="H1167" s="8">
        <v>-822.03</v>
      </c>
      <c r="I1167" s="8">
        <v>822.03</v>
      </c>
    </row>
    <row r="1168" spans="1:9" x14ac:dyDescent="0.25">
      <c r="A1168" s="5"/>
      <c r="B1168" s="5"/>
      <c r="C1168" s="5"/>
      <c r="D1168" s="6"/>
      <c r="E1168" s="5"/>
      <c r="F1168" s="5"/>
      <c r="G1168" s="5" t="s">
        <v>170</v>
      </c>
      <c r="H1168" s="8">
        <v>-932.8</v>
      </c>
      <c r="I1168" s="8">
        <v>932.8</v>
      </c>
    </row>
    <row r="1169" spans="1:9" x14ac:dyDescent="0.25">
      <c r="A1169" s="5"/>
      <c r="B1169" s="5"/>
      <c r="C1169" s="5"/>
      <c r="D1169" s="6"/>
      <c r="E1169" s="5"/>
      <c r="F1169" s="5"/>
      <c r="G1169" s="5" t="s">
        <v>223</v>
      </c>
      <c r="H1169" s="8">
        <v>225.27</v>
      </c>
      <c r="I1169" s="8">
        <v>-225.27</v>
      </c>
    </row>
    <row r="1170" spans="1:9" x14ac:dyDescent="0.25">
      <c r="A1170" s="5"/>
      <c r="B1170" s="5"/>
      <c r="C1170" s="5"/>
      <c r="D1170" s="6"/>
      <c r="E1170" s="5"/>
      <c r="F1170" s="5"/>
      <c r="G1170" s="5" t="s">
        <v>232</v>
      </c>
      <c r="H1170" s="8">
        <v>333.48</v>
      </c>
      <c r="I1170" s="8">
        <v>-333.48</v>
      </c>
    </row>
    <row r="1171" spans="1:9" x14ac:dyDescent="0.25">
      <c r="A1171" s="5"/>
      <c r="B1171" s="5"/>
      <c r="C1171" s="5"/>
      <c r="D1171" s="6"/>
      <c r="E1171" s="5"/>
      <c r="F1171" s="5"/>
      <c r="G1171" s="5" t="s">
        <v>187</v>
      </c>
      <c r="H1171" s="8">
        <v>-182.47</v>
      </c>
      <c r="I1171" s="8">
        <v>182.47</v>
      </c>
    </row>
    <row r="1172" spans="1:9" x14ac:dyDescent="0.25">
      <c r="A1172" s="5"/>
      <c r="B1172" s="5"/>
      <c r="C1172" s="5"/>
      <c r="D1172" s="6"/>
      <c r="E1172" s="5"/>
      <c r="F1172" s="5"/>
      <c r="G1172" s="5" t="s">
        <v>224</v>
      </c>
      <c r="H1172" s="8">
        <v>182.47</v>
      </c>
      <c r="I1172" s="8">
        <v>-182.47</v>
      </c>
    </row>
    <row r="1173" spans="1:9" x14ac:dyDescent="0.25">
      <c r="A1173" s="5"/>
      <c r="B1173" s="5"/>
      <c r="C1173" s="5"/>
      <c r="D1173" s="6"/>
      <c r="E1173" s="5"/>
      <c r="F1173" s="5"/>
      <c r="G1173" s="5" t="s">
        <v>229</v>
      </c>
      <c r="H1173" s="8">
        <v>250</v>
      </c>
      <c r="I1173" s="8">
        <v>-250</v>
      </c>
    </row>
    <row r="1174" spans="1:9" x14ac:dyDescent="0.25">
      <c r="A1174" s="5"/>
      <c r="B1174" s="5"/>
      <c r="C1174" s="5"/>
      <c r="D1174" s="6"/>
      <c r="E1174" s="5"/>
      <c r="F1174" s="5"/>
      <c r="G1174" s="5" t="s">
        <v>225</v>
      </c>
      <c r="H1174" s="8">
        <v>-174.58</v>
      </c>
      <c r="I1174" s="8">
        <v>174.58</v>
      </c>
    </row>
    <row r="1175" spans="1:9" x14ac:dyDescent="0.25">
      <c r="A1175" s="5"/>
      <c r="B1175" s="5"/>
      <c r="C1175" s="5"/>
      <c r="D1175" s="6"/>
      <c r="E1175" s="5"/>
      <c r="F1175" s="5"/>
      <c r="G1175" s="5" t="s">
        <v>226</v>
      </c>
      <c r="H1175" s="8">
        <v>174.58</v>
      </c>
      <c r="I1175" s="8">
        <v>-174.58</v>
      </c>
    </row>
    <row r="1176" spans="1:9" x14ac:dyDescent="0.25">
      <c r="A1176" s="5"/>
      <c r="B1176" s="5"/>
      <c r="C1176" s="5"/>
      <c r="D1176" s="6"/>
      <c r="E1176" s="5"/>
      <c r="F1176" s="5"/>
      <c r="G1176" s="5" t="s">
        <v>226</v>
      </c>
      <c r="H1176" s="8">
        <v>174.58</v>
      </c>
      <c r="I1176" s="8">
        <v>-174.58</v>
      </c>
    </row>
    <row r="1177" spans="1:9" x14ac:dyDescent="0.25">
      <c r="A1177" s="5"/>
      <c r="B1177" s="5"/>
      <c r="C1177" s="5"/>
      <c r="D1177" s="6"/>
      <c r="E1177" s="5"/>
      <c r="F1177" s="5"/>
      <c r="G1177" s="5" t="s">
        <v>227</v>
      </c>
      <c r="H1177" s="8">
        <v>-40.83</v>
      </c>
      <c r="I1177" s="8">
        <v>40.83</v>
      </c>
    </row>
    <row r="1178" spans="1:9" x14ac:dyDescent="0.25">
      <c r="A1178" s="5"/>
      <c r="B1178" s="5"/>
      <c r="C1178" s="5"/>
      <c r="D1178" s="6"/>
      <c r="E1178" s="5"/>
      <c r="F1178" s="5"/>
      <c r="G1178" s="5" t="s">
        <v>226</v>
      </c>
      <c r="H1178" s="8">
        <v>40.83</v>
      </c>
      <c r="I1178" s="8">
        <v>-40.83</v>
      </c>
    </row>
    <row r="1179" spans="1:9" ht="15.75" thickBot="1" x14ac:dyDescent="0.3">
      <c r="A1179" s="5"/>
      <c r="B1179" s="5"/>
      <c r="C1179" s="5"/>
      <c r="D1179" s="6"/>
      <c r="E1179" s="5"/>
      <c r="F1179" s="5"/>
      <c r="G1179" s="5" t="s">
        <v>226</v>
      </c>
      <c r="H1179" s="7">
        <v>40.83</v>
      </c>
      <c r="I1179" s="7">
        <v>-40.83</v>
      </c>
    </row>
    <row r="1180" spans="1:9" x14ac:dyDescent="0.25">
      <c r="A1180" s="5" t="s">
        <v>9</v>
      </c>
      <c r="B1180" s="5"/>
      <c r="C1180" s="5"/>
      <c r="D1180" s="6"/>
      <c r="E1180" s="5"/>
      <c r="F1180" s="5"/>
      <c r="G1180" s="5"/>
      <c r="H1180" s="8">
        <f>ROUND(SUM(H1165:H1179),5)</f>
        <v>-1791.73</v>
      </c>
      <c r="I1180" s="8">
        <f>ROUND(SUM(I1165:I1179),5)</f>
        <v>1791.73</v>
      </c>
    </row>
    <row r="1181" spans="1:9" x14ac:dyDescent="0.25">
      <c r="A1181" s="2" t="s">
        <v>8</v>
      </c>
      <c r="B1181" s="2"/>
      <c r="C1181" s="2"/>
      <c r="D1181" s="3"/>
      <c r="E1181" s="2"/>
      <c r="F1181" s="2"/>
      <c r="G1181" s="2"/>
      <c r="H1181" s="4"/>
      <c r="I1181" s="4"/>
    </row>
    <row r="1182" spans="1:9" x14ac:dyDescent="0.25">
      <c r="A1182" s="1"/>
      <c r="B1182" s="2" t="s">
        <v>13</v>
      </c>
      <c r="C1182" s="2" t="s">
        <v>296</v>
      </c>
      <c r="D1182" s="3">
        <v>46105</v>
      </c>
      <c r="E1182" s="2" t="s">
        <v>269</v>
      </c>
      <c r="F1182" s="2"/>
      <c r="G1182" s="2" t="s">
        <v>166</v>
      </c>
      <c r="H1182" s="4"/>
      <c r="I1182" s="4">
        <v>-2087.5300000000002</v>
      </c>
    </row>
    <row r="1183" spans="1:9" x14ac:dyDescent="0.25">
      <c r="A1183" s="2" t="s">
        <v>8</v>
      </c>
      <c r="B1183" s="2"/>
      <c r="C1183" s="2"/>
      <c r="D1183" s="3"/>
      <c r="E1183" s="2"/>
      <c r="F1183" s="2"/>
      <c r="G1183" s="2"/>
      <c r="H1183" s="4"/>
      <c r="I1183" s="4"/>
    </row>
    <row r="1184" spans="1:9" x14ac:dyDescent="0.25">
      <c r="A1184" s="5"/>
      <c r="B1184" s="5"/>
      <c r="C1184" s="5"/>
      <c r="D1184" s="6"/>
      <c r="E1184" s="5"/>
      <c r="F1184" s="5"/>
      <c r="G1184" s="5" t="s">
        <v>228</v>
      </c>
      <c r="H1184" s="8">
        <v>-2756</v>
      </c>
      <c r="I1184" s="8">
        <v>2756</v>
      </c>
    </row>
    <row r="1185" spans="1:9" x14ac:dyDescent="0.25">
      <c r="A1185" s="5"/>
      <c r="B1185" s="5"/>
      <c r="C1185" s="5"/>
      <c r="D1185" s="6"/>
      <c r="E1185" s="5"/>
      <c r="F1185" s="5"/>
      <c r="G1185" s="5" t="s">
        <v>228</v>
      </c>
      <c r="H1185" s="8">
        <v>-25.84</v>
      </c>
      <c r="I1185" s="8">
        <v>25.84</v>
      </c>
    </row>
    <row r="1186" spans="1:9" x14ac:dyDescent="0.25">
      <c r="A1186" s="5"/>
      <c r="B1186" s="5"/>
      <c r="C1186" s="5"/>
      <c r="D1186" s="6"/>
      <c r="E1186" s="5"/>
      <c r="F1186" s="5"/>
      <c r="G1186" s="5" t="s">
        <v>223</v>
      </c>
      <c r="H1186" s="8">
        <v>222.55</v>
      </c>
      <c r="I1186" s="8">
        <v>-222.55</v>
      </c>
    </row>
    <row r="1187" spans="1:9" x14ac:dyDescent="0.25">
      <c r="A1187" s="5"/>
      <c r="B1187" s="5"/>
      <c r="C1187" s="5"/>
      <c r="D1187" s="6"/>
      <c r="E1187" s="5"/>
      <c r="F1187" s="5"/>
      <c r="G1187" s="5" t="s">
        <v>188</v>
      </c>
      <c r="H1187" s="8">
        <v>10</v>
      </c>
      <c r="I1187" s="8">
        <v>-10</v>
      </c>
    </row>
    <row r="1188" spans="1:9" x14ac:dyDescent="0.25">
      <c r="A1188" s="5"/>
      <c r="B1188" s="5"/>
      <c r="C1188" s="5"/>
      <c r="D1188" s="6"/>
      <c r="E1188" s="5"/>
      <c r="F1188" s="5"/>
      <c r="G1188" s="5" t="s">
        <v>188</v>
      </c>
      <c r="H1188" s="8">
        <v>18.93</v>
      </c>
      <c r="I1188" s="8">
        <v>-18.93</v>
      </c>
    </row>
    <row r="1189" spans="1:9" x14ac:dyDescent="0.25">
      <c r="A1189" s="5"/>
      <c r="B1189" s="5"/>
      <c r="C1189" s="5"/>
      <c r="D1189" s="6"/>
      <c r="E1189" s="5"/>
      <c r="F1189" s="5"/>
      <c r="G1189" s="5" t="s">
        <v>188</v>
      </c>
      <c r="H1189" s="8">
        <v>6</v>
      </c>
      <c r="I1189" s="8">
        <v>-6</v>
      </c>
    </row>
    <row r="1190" spans="1:9" x14ac:dyDescent="0.25">
      <c r="A1190" s="5"/>
      <c r="B1190" s="5"/>
      <c r="C1190" s="5"/>
      <c r="D1190" s="6"/>
      <c r="E1190" s="5"/>
      <c r="F1190" s="5"/>
      <c r="G1190" s="5" t="s">
        <v>188</v>
      </c>
      <c r="H1190" s="8">
        <v>1.59</v>
      </c>
      <c r="I1190" s="8">
        <v>-1.59</v>
      </c>
    </row>
    <row r="1191" spans="1:9" x14ac:dyDescent="0.25">
      <c r="A1191" s="5"/>
      <c r="B1191" s="5"/>
      <c r="C1191" s="5"/>
      <c r="D1191" s="6"/>
      <c r="E1191" s="5"/>
      <c r="F1191" s="5"/>
      <c r="G1191" s="5" t="s">
        <v>188</v>
      </c>
      <c r="H1191" s="8">
        <v>18.43</v>
      </c>
      <c r="I1191" s="8">
        <v>-18.43</v>
      </c>
    </row>
    <row r="1192" spans="1:9" x14ac:dyDescent="0.25">
      <c r="A1192" s="5"/>
      <c r="B1192" s="5"/>
      <c r="C1192" s="5"/>
      <c r="D1192" s="6"/>
      <c r="E1192" s="5"/>
      <c r="F1192" s="5"/>
      <c r="G1192" s="5" t="s">
        <v>187</v>
      </c>
      <c r="H1192" s="8">
        <v>-180.26</v>
      </c>
      <c r="I1192" s="8">
        <v>180.26</v>
      </c>
    </row>
    <row r="1193" spans="1:9" x14ac:dyDescent="0.25">
      <c r="A1193" s="5"/>
      <c r="B1193" s="5"/>
      <c r="C1193" s="5"/>
      <c r="D1193" s="6"/>
      <c r="E1193" s="5"/>
      <c r="F1193" s="5"/>
      <c r="G1193" s="5" t="s">
        <v>224</v>
      </c>
      <c r="H1193" s="8">
        <v>180.26</v>
      </c>
      <c r="I1193" s="8">
        <v>-180.26</v>
      </c>
    </row>
    <row r="1194" spans="1:9" x14ac:dyDescent="0.25">
      <c r="A1194" s="5"/>
      <c r="B1194" s="5"/>
      <c r="C1194" s="5"/>
      <c r="D1194" s="6"/>
      <c r="E1194" s="5"/>
      <c r="F1194" s="5"/>
      <c r="G1194" s="5" t="s">
        <v>229</v>
      </c>
      <c r="H1194" s="8">
        <v>204</v>
      </c>
      <c r="I1194" s="8">
        <v>-204</v>
      </c>
    </row>
    <row r="1195" spans="1:9" x14ac:dyDescent="0.25">
      <c r="A1195" s="5"/>
      <c r="B1195" s="5"/>
      <c r="C1195" s="5"/>
      <c r="D1195" s="6"/>
      <c r="E1195" s="5"/>
      <c r="F1195" s="5"/>
      <c r="G1195" s="5" t="s">
        <v>225</v>
      </c>
      <c r="H1195" s="8">
        <v>-172.47</v>
      </c>
      <c r="I1195" s="8">
        <v>172.47</v>
      </c>
    </row>
    <row r="1196" spans="1:9" x14ac:dyDescent="0.25">
      <c r="A1196" s="5"/>
      <c r="B1196" s="5"/>
      <c r="C1196" s="5"/>
      <c r="D1196" s="6"/>
      <c r="E1196" s="5"/>
      <c r="F1196" s="5"/>
      <c r="G1196" s="5" t="s">
        <v>226</v>
      </c>
      <c r="H1196" s="8">
        <v>172.47</v>
      </c>
      <c r="I1196" s="8">
        <v>-172.47</v>
      </c>
    </row>
    <row r="1197" spans="1:9" x14ac:dyDescent="0.25">
      <c r="A1197" s="5"/>
      <c r="B1197" s="5"/>
      <c r="C1197" s="5"/>
      <c r="D1197" s="6"/>
      <c r="E1197" s="5"/>
      <c r="F1197" s="5"/>
      <c r="G1197" s="5" t="s">
        <v>226</v>
      </c>
      <c r="H1197" s="8">
        <v>172.47</v>
      </c>
      <c r="I1197" s="8">
        <v>-172.47</v>
      </c>
    </row>
    <row r="1198" spans="1:9" x14ac:dyDescent="0.25">
      <c r="A1198" s="5"/>
      <c r="B1198" s="5"/>
      <c r="C1198" s="5"/>
      <c r="D1198" s="6"/>
      <c r="E1198" s="5"/>
      <c r="F1198" s="5"/>
      <c r="G1198" s="5" t="s">
        <v>227</v>
      </c>
      <c r="H1198" s="8">
        <v>-40.340000000000003</v>
      </c>
      <c r="I1198" s="8">
        <v>40.340000000000003</v>
      </c>
    </row>
    <row r="1199" spans="1:9" x14ac:dyDescent="0.25">
      <c r="A1199" s="5"/>
      <c r="B1199" s="5"/>
      <c r="C1199" s="5"/>
      <c r="D1199" s="6"/>
      <c r="E1199" s="5"/>
      <c r="F1199" s="5"/>
      <c r="G1199" s="5" t="s">
        <v>226</v>
      </c>
      <c r="H1199" s="8">
        <v>40.340000000000003</v>
      </c>
      <c r="I1199" s="8">
        <v>-40.340000000000003</v>
      </c>
    </row>
    <row r="1200" spans="1:9" ht="15.75" thickBot="1" x14ac:dyDescent="0.3">
      <c r="A1200" s="5"/>
      <c r="B1200" s="5"/>
      <c r="C1200" s="5"/>
      <c r="D1200" s="6"/>
      <c r="E1200" s="5"/>
      <c r="F1200" s="5"/>
      <c r="G1200" s="5" t="s">
        <v>226</v>
      </c>
      <c r="H1200" s="7">
        <v>40.340000000000003</v>
      </c>
      <c r="I1200" s="7">
        <v>-40.340000000000003</v>
      </c>
    </row>
    <row r="1201" spans="1:9" x14ac:dyDescent="0.25">
      <c r="A1201" s="5" t="s">
        <v>9</v>
      </c>
      <c r="B1201" s="5"/>
      <c r="C1201" s="5"/>
      <c r="D1201" s="6"/>
      <c r="E1201" s="5"/>
      <c r="F1201" s="5"/>
      <c r="G1201" s="5"/>
      <c r="H1201" s="8">
        <f>ROUND(SUM(H1183:H1200),5)</f>
        <v>-2087.5300000000002</v>
      </c>
      <c r="I1201" s="8">
        <f>ROUND(SUM(I1183:I1200),5)</f>
        <v>2087.5300000000002</v>
      </c>
    </row>
    <row r="1202" spans="1:9" x14ac:dyDescent="0.25">
      <c r="A1202" s="2" t="s">
        <v>8</v>
      </c>
      <c r="B1202" s="2"/>
      <c r="C1202" s="2"/>
      <c r="D1202" s="3"/>
      <c r="E1202" s="2"/>
      <c r="F1202" s="2"/>
      <c r="G1202" s="2"/>
      <c r="H1202" s="4"/>
      <c r="I1202" s="4"/>
    </row>
    <row r="1203" spans="1:9" x14ac:dyDescent="0.25">
      <c r="A1203" s="1"/>
      <c r="B1203" s="2" t="s">
        <v>13</v>
      </c>
      <c r="C1203" s="2" t="s">
        <v>297</v>
      </c>
      <c r="D1203" s="3">
        <v>46105</v>
      </c>
      <c r="E1203" s="2" t="s">
        <v>157</v>
      </c>
      <c r="F1203" s="2"/>
      <c r="G1203" s="2" t="s">
        <v>166</v>
      </c>
      <c r="H1203" s="4"/>
      <c r="I1203" s="4">
        <v>-2075.35</v>
      </c>
    </row>
    <row r="1204" spans="1:9" x14ac:dyDescent="0.25">
      <c r="A1204" s="2" t="s">
        <v>8</v>
      </c>
      <c r="B1204" s="2"/>
      <c r="C1204" s="2"/>
      <c r="D1204" s="3"/>
      <c r="E1204" s="2"/>
      <c r="F1204" s="2"/>
      <c r="G1204" s="2"/>
      <c r="H1204" s="4"/>
      <c r="I1204" s="4"/>
    </row>
    <row r="1205" spans="1:9" x14ac:dyDescent="0.25">
      <c r="A1205" s="5"/>
      <c r="B1205" s="5"/>
      <c r="C1205" s="5"/>
      <c r="D1205" s="6"/>
      <c r="E1205" s="5"/>
      <c r="F1205" s="5"/>
      <c r="G1205" s="5" t="s">
        <v>221</v>
      </c>
      <c r="H1205" s="8">
        <v>-2650</v>
      </c>
      <c r="I1205" s="8">
        <v>2650</v>
      </c>
    </row>
    <row r="1206" spans="1:9" x14ac:dyDescent="0.25">
      <c r="A1206" s="5"/>
      <c r="B1206" s="5"/>
      <c r="C1206" s="5"/>
      <c r="D1206" s="6"/>
      <c r="E1206" s="5"/>
      <c r="F1206" s="5"/>
      <c r="G1206" s="5" t="s">
        <v>223</v>
      </c>
      <c r="H1206" s="8">
        <v>212</v>
      </c>
      <c r="I1206" s="8">
        <v>-212</v>
      </c>
    </row>
    <row r="1207" spans="1:9" x14ac:dyDescent="0.25">
      <c r="A1207" s="5"/>
      <c r="B1207" s="5"/>
      <c r="C1207" s="5"/>
      <c r="D1207" s="6"/>
      <c r="E1207" s="5"/>
      <c r="F1207" s="5"/>
      <c r="G1207" s="5" t="s">
        <v>188</v>
      </c>
      <c r="H1207" s="8">
        <v>10</v>
      </c>
      <c r="I1207" s="8">
        <v>-10</v>
      </c>
    </row>
    <row r="1208" spans="1:9" x14ac:dyDescent="0.25">
      <c r="A1208" s="5"/>
      <c r="B1208" s="5"/>
      <c r="C1208" s="5"/>
      <c r="D1208" s="6"/>
      <c r="E1208" s="5"/>
      <c r="F1208" s="5"/>
      <c r="G1208" s="5" t="s">
        <v>188</v>
      </c>
      <c r="H1208" s="8">
        <v>18.93</v>
      </c>
      <c r="I1208" s="8">
        <v>-18.93</v>
      </c>
    </row>
    <row r="1209" spans="1:9" x14ac:dyDescent="0.25">
      <c r="A1209" s="5"/>
      <c r="B1209" s="5"/>
      <c r="C1209" s="5"/>
      <c r="D1209" s="6"/>
      <c r="E1209" s="5"/>
      <c r="F1209" s="5"/>
      <c r="G1209" s="5" t="s">
        <v>188</v>
      </c>
      <c r="H1209" s="8">
        <v>6</v>
      </c>
      <c r="I1209" s="8">
        <v>-6</v>
      </c>
    </row>
    <row r="1210" spans="1:9" x14ac:dyDescent="0.25">
      <c r="A1210" s="5"/>
      <c r="B1210" s="5"/>
      <c r="C1210" s="5"/>
      <c r="D1210" s="6"/>
      <c r="E1210" s="5"/>
      <c r="F1210" s="5"/>
      <c r="G1210" s="5" t="s">
        <v>187</v>
      </c>
      <c r="H1210" s="8">
        <v>-171.72</v>
      </c>
      <c r="I1210" s="8">
        <v>171.72</v>
      </c>
    </row>
    <row r="1211" spans="1:9" x14ac:dyDescent="0.25">
      <c r="A1211" s="5"/>
      <c r="B1211" s="5"/>
      <c r="C1211" s="5"/>
      <c r="D1211" s="6"/>
      <c r="E1211" s="5"/>
      <c r="F1211" s="5"/>
      <c r="G1211" s="5" t="s">
        <v>224</v>
      </c>
      <c r="H1211" s="8">
        <v>171.72</v>
      </c>
      <c r="I1211" s="8">
        <v>-171.72</v>
      </c>
    </row>
    <row r="1212" spans="1:9" x14ac:dyDescent="0.25">
      <c r="A1212" s="5"/>
      <c r="B1212" s="5"/>
      <c r="C1212" s="5"/>
      <c r="D1212" s="6"/>
      <c r="E1212" s="5"/>
      <c r="F1212" s="5"/>
      <c r="G1212" s="5" t="s">
        <v>229</v>
      </c>
      <c r="H1212" s="8">
        <v>125</v>
      </c>
      <c r="I1212" s="8">
        <v>-125</v>
      </c>
    </row>
    <row r="1213" spans="1:9" x14ac:dyDescent="0.25">
      <c r="A1213" s="5"/>
      <c r="B1213" s="5"/>
      <c r="C1213" s="5"/>
      <c r="D1213" s="6"/>
      <c r="E1213" s="5"/>
      <c r="F1213" s="5"/>
      <c r="G1213" s="5" t="s">
        <v>225</v>
      </c>
      <c r="H1213" s="8">
        <v>-164.3</v>
      </c>
      <c r="I1213" s="8">
        <v>164.3</v>
      </c>
    </row>
    <row r="1214" spans="1:9" x14ac:dyDescent="0.25">
      <c r="A1214" s="5"/>
      <c r="B1214" s="5"/>
      <c r="C1214" s="5"/>
      <c r="D1214" s="6"/>
      <c r="E1214" s="5"/>
      <c r="F1214" s="5"/>
      <c r="G1214" s="5" t="s">
        <v>226</v>
      </c>
      <c r="H1214" s="8">
        <v>164.3</v>
      </c>
      <c r="I1214" s="8">
        <v>-164.3</v>
      </c>
    </row>
    <row r="1215" spans="1:9" x14ac:dyDescent="0.25">
      <c r="A1215" s="5"/>
      <c r="B1215" s="5"/>
      <c r="C1215" s="5"/>
      <c r="D1215" s="6"/>
      <c r="E1215" s="5"/>
      <c r="F1215" s="5"/>
      <c r="G1215" s="5" t="s">
        <v>226</v>
      </c>
      <c r="H1215" s="8">
        <v>164.3</v>
      </c>
      <c r="I1215" s="8">
        <v>-164.3</v>
      </c>
    </row>
    <row r="1216" spans="1:9" x14ac:dyDescent="0.25">
      <c r="A1216" s="5"/>
      <c r="B1216" s="5"/>
      <c r="C1216" s="5"/>
      <c r="D1216" s="6"/>
      <c r="E1216" s="5"/>
      <c r="F1216" s="5"/>
      <c r="G1216" s="5" t="s">
        <v>227</v>
      </c>
      <c r="H1216" s="8">
        <v>-38.42</v>
      </c>
      <c r="I1216" s="8">
        <v>38.42</v>
      </c>
    </row>
    <row r="1217" spans="1:9" x14ac:dyDescent="0.25">
      <c r="A1217" s="5"/>
      <c r="B1217" s="5"/>
      <c r="C1217" s="5"/>
      <c r="D1217" s="6"/>
      <c r="E1217" s="5"/>
      <c r="F1217" s="5"/>
      <c r="G1217" s="5" t="s">
        <v>226</v>
      </c>
      <c r="H1217" s="8">
        <v>38.42</v>
      </c>
      <c r="I1217" s="8">
        <v>-38.42</v>
      </c>
    </row>
    <row r="1218" spans="1:9" ht="15.75" thickBot="1" x14ac:dyDescent="0.3">
      <c r="A1218" s="5"/>
      <c r="B1218" s="5"/>
      <c r="C1218" s="5"/>
      <c r="D1218" s="6"/>
      <c r="E1218" s="5"/>
      <c r="F1218" s="5"/>
      <c r="G1218" s="5" t="s">
        <v>226</v>
      </c>
      <c r="H1218" s="7">
        <v>38.42</v>
      </c>
      <c r="I1218" s="7">
        <v>-38.42</v>
      </c>
    </row>
    <row r="1219" spans="1:9" x14ac:dyDescent="0.25">
      <c r="A1219" s="5" t="s">
        <v>9</v>
      </c>
      <c r="B1219" s="5"/>
      <c r="C1219" s="5"/>
      <c r="D1219" s="6"/>
      <c r="E1219" s="5"/>
      <c r="F1219" s="5"/>
      <c r="G1219" s="5"/>
      <c r="H1219" s="8">
        <f>ROUND(SUM(H1204:H1218),5)</f>
        <v>-2075.35</v>
      </c>
      <c r="I1219" s="8">
        <f>ROUND(SUM(I1204:I1218),5)</f>
        <v>2075.35</v>
      </c>
    </row>
    <row r="1220" spans="1:9" x14ac:dyDescent="0.25">
      <c r="A1220" s="2" t="s">
        <v>8</v>
      </c>
      <c r="B1220" s="2"/>
      <c r="C1220" s="2"/>
      <c r="D1220" s="3"/>
      <c r="E1220" s="2"/>
      <c r="F1220" s="2"/>
      <c r="G1220" s="2"/>
      <c r="H1220" s="4"/>
      <c r="I1220" s="4"/>
    </row>
    <row r="1221" spans="1:9" x14ac:dyDescent="0.25">
      <c r="A1221" s="1"/>
      <c r="B1221" s="2" t="s">
        <v>13</v>
      </c>
      <c r="C1221" s="2" t="s">
        <v>298</v>
      </c>
      <c r="D1221" s="3">
        <v>46105</v>
      </c>
      <c r="E1221" s="2" t="s">
        <v>271</v>
      </c>
      <c r="F1221" s="2"/>
      <c r="G1221" s="2" t="s">
        <v>166</v>
      </c>
      <c r="H1221" s="4"/>
      <c r="I1221" s="4">
        <v>-2299.2600000000002</v>
      </c>
    </row>
    <row r="1222" spans="1:9" x14ac:dyDescent="0.25">
      <c r="A1222" s="2" t="s">
        <v>8</v>
      </c>
      <c r="B1222" s="2"/>
      <c r="C1222" s="2"/>
      <c r="D1222" s="3"/>
      <c r="E1222" s="2"/>
      <c r="F1222" s="2"/>
      <c r="G1222" s="2"/>
      <c r="H1222" s="4"/>
      <c r="I1222" s="4"/>
    </row>
    <row r="1223" spans="1:9" x14ac:dyDescent="0.25">
      <c r="A1223" s="5"/>
      <c r="B1223" s="5"/>
      <c r="C1223" s="5"/>
      <c r="D1223" s="6"/>
      <c r="E1223" s="5"/>
      <c r="F1223" s="5"/>
      <c r="G1223" s="5" t="s">
        <v>221</v>
      </c>
      <c r="H1223" s="8">
        <v>-1133</v>
      </c>
      <c r="I1223" s="8">
        <v>1133</v>
      </c>
    </row>
    <row r="1224" spans="1:9" x14ac:dyDescent="0.25">
      <c r="A1224" s="5"/>
      <c r="B1224" s="5"/>
      <c r="C1224" s="5"/>
      <c r="D1224" s="6"/>
      <c r="E1224" s="5"/>
      <c r="F1224" s="5"/>
      <c r="G1224" s="5" t="s">
        <v>222</v>
      </c>
      <c r="H1224" s="8">
        <v>-874.5</v>
      </c>
      <c r="I1224" s="8">
        <v>874.5</v>
      </c>
    </row>
    <row r="1225" spans="1:9" x14ac:dyDescent="0.25">
      <c r="A1225" s="5"/>
      <c r="B1225" s="5"/>
      <c r="C1225" s="5"/>
      <c r="D1225" s="6"/>
      <c r="E1225" s="5"/>
      <c r="F1225" s="5"/>
      <c r="G1225" s="5" t="s">
        <v>170</v>
      </c>
      <c r="H1225" s="8">
        <v>-748</v>
      </c>
      <c r="I1225" s="8">
        <v>748</v>
      </c>
    </row>
    <row r="1226" spans="1:9" x14ac:dyDescent="0.25">
      <c r="A1226" s="5"/>
      <c r="B1226" s="5"/>
      <c r="C1226" s="5"/>
      <c r="D1226" s="6"/>
      <c r="E1226" s="5"/>
      <c r="F1226" s="5"/>
      <c r="G1226" s="5" t="s">
        <v>223</v>
      </c>
      <c r="H1226" s="8">
        <v>220.44</v>
      </c>
      <c r="I1226" s="8">
        <v>-220.44</v>
      </c>
    </row>
    <row r="1227" spans="1:9" x14ac:dyDescent="0.25">
      <c r="A1227" s="5"/>
      <c r="B1227" s="5"/>
      <c r="C1227" s="5"/>
      <c r="D1227" s="6"/>
      <c r="E1227" s="5"/>
      <c r="F1227" s="5"/>
      <c r="G1227" s="5" t="s">
        <v>187</v>
      </c>
      <c r="H1227" s="8">
        <v>-178.56</v>
      </c>
      <c r="I1227" s="8">
        <v>178.56</v>
      </c>
    </row>
    <row r="1228" spans="1:9" x14ac:dyDescent="0.25">
      <c r="A1228" s="5"/>
      <c r="B1228" s="5"/>
      <c r="C1228" s="5"/>
      <c r="D1228" s="6"/>
      <c r="E1228" s="5"/>
      <c r="F1228" s="5"/>
      <c r="G1228" s="5" t="s">
        <v>224</v>
      </c>
      <c r="H1228" s="8">
        <v>178.56</v>
      </c>
      <c r="I1228" s="8">
        <v>-178.56</v>
      </c>
    </row>
    <row r="1229" spans="1:9" x14ac:dyDescent="0.25">
      <c r="A1229" s="5"/>
      <c r="B1229" s="5"/>
      <c r="C1229" s="5"/>
      <c r="D1229" s="6"/>
      <c r="E1229" s="5"/>
      <c r="F1229" s="5"/>
      <c r="G1229" s="5" t="s">
        <v>229</v>
      </c>
      <c r="H1229" s="8">
        <v>25</v>
      </c>
      <c r="I1229" s="8">
        <v>-25</v>
      </c>
    </row>
    <row r="1230" spans="1:9" x14ac:dyDescent="0.25">
      <c r="A1230" s="5"/>
      <c r="B1230" s="5"/>
      <c r="C1230" s="5"/>
      <c r="D1230" s="6"/>
      <c r="E1230" s="5"/>
      <c r="F1230" s="5"/>
      <c r="G1230" s="5" t="s">
        <v>225</v>
      </c>
      <c r="H1230" s="8">
        <v>-170.84</v>
      </c>
      <c r="I1230" s="8">
        <v>170.84</v>
      </c>
    </row>
    <row r="1231" spans="1:9" x14ac:dyDescent="0.25">
      <c r="A1231" s="5"/>
      <c r="B1231" s="5"/>
      <c r="C1231" s="5"/>
      <c r="D1231" s="6"/>
      <c r="E1231" s="5"/>
      <c r="F1231" s="5"/>
      <c r="G1231" s="5" t="s">
        <v>226</v>
      </c>
      <c r="H1231" s="8">
        <v>170.84</v>
      </c>
      <c r="I1231" s="8">
        <v>-170.84</v>
      </c>
    </row>
    <row r="1232" spans="1:9" x14ac:dyDescent="0.25">
      <c r="A1232" s="5"/>
      <c r="B1232" s="5"/>
      <c r="C1232" s="5"/>
      <c r="D1232" s="6"/>
      <c r="E1232" s="5"/>
      <c r="F1232" s="5"/>
      <c r="G1232" s="5" t="s">
        <v>226</v>
      </c>
      <c r="H1232" s="8">
        <v>170.84</v>
      </c>
      <c r="I1232" s="8">
        <v>-170.84</v>
      </c>
    </row>
    <row r="1233" spans="1:9" x14ac:dyDescent="0.25">
      <c r="A1233" s="5"/>
      <c r="B1233" s="5"/>
      <c r="C1233" s="5"/>
      <c r="D1233" s="6"/>
      <c r="E1233" s="5"/>
      <c r="F1233" s="5"/>
      <c r="G1233" s="5" t="s">
        <v>227</v>
      </c>
      <c r="H1233" s="8">
        <v>-39.96</v>
      </c>
      <c r="I1233" s="8">
        <v>39.96</v>
      </c>
    </row>
    <row r="1234" spans="1:9" x14ac:dyDescent="0.25">
      <c r="A1234" s="5"/>
      <c r="B1234" s="5"/>
      <c r="C1234" s="5"/>
      <c r="D1234" s="6"/>
      <c r="E1234" s="5"/>
      <c r="F1234" s="5"/>
      <c r="G1234" s="5" t="s">
        <v>226</v>
      </c>
      <c r="H1234" s="8">
        <v>39.96</v>
      </c>
      <c r="I1234" s="8">
        <v>-39.96</v>
      </c>
    </row>
    <row r="1235" spans="1:9" ht="15.75" thickBot="1" x14ac:dyDescent="0.3">
      <c r="A1235" s="5"/>
      <c r="B1235" s="5"/>
      <c r="C1235" s="5"/>
      <c r="D1235" s="6"/>
      <c r="E1235" s="5"/>
      <c r="F1235" s="5"/>
      <c r="G1235" s="5" t="s">
        <v>226</v>
      </c>
      <c r="H1235" s="7">
        <v>39.96</v>
      </c>
      <c r="I1235" s="7">
        <v>-39.96</v>
      </c>
    </row>
    <row r="1236" spans="1:9" x14ac:dyDescent="0.25">
      <c r="A1236" s="5" t="s">
        <v>9</v>
      </c>
      <c r="B1236" s="5"/>
      <c r="C1236" s="5"/>
      <c r="D1236" s="6"/>
      <c r="E1236" s="5"/>
      <c r="F1236" s="5"/>
      <c r="G1236" s="5"/>
      <c r="H1236" s="8">
        <f>ROUND(SUM(H1222:H1235),5)</f>
        <v>-2299.2600000000002</v>
      </c>
      <c r="I1236" s="8">
        <f>ROUND(SUM(I1222:I1235),5)</f>
        <v>2299.2600000000002</v>
      </c>
    </row>
    <row r="1237" spans="1:9" x14ac:dyDescent="0.25">
      <c r="A1237" s="2" t="s">
        <v>8</v>
      </c>
      <c r="B1237" s="2"/>
      <c r="C1237" s="2"/>
      <c r="D1237" s="3"/>
      <c r="E1237" s="2"/>
      <c r="F1237" s="2"/>
      <c r="G1237" s="2"/>
      <c r="H1237" s="4"/>
      <c r="I1237" s="4"/>
    </row>
    <row r="1238" spans="1:9" x14ac:dyDescent="0.25">
      <c r="A1238" s="1"/>
      <c r="B1238" s="2" t="s">
        <v>13</v>
      </c>
      <c r="C1238" s="2" t="s">
        <v>299</v>
      </c>
      <c r="D1238" s="3">
        <v>46105</v>
      </c>
      <c r="E1238" s="2" t="s">
        <v>272</v>
      </c>
      <c r="F1238" s="2"/>
      <c r="G1238" s="2" t="s">
        <v>166</v>
      </c>
      <c r="H1238" s="4"/>
      <c r="I1238" s="4">
        <v>-930.24</v>
      </c>
    </row>
    <row r="1239" spans="1:9" x14ac:dyDescent="0.25">
      <c r="A1239" s="2" t="s">
        <v>8</v>
      </c>
      <c r="B1239" s="2"/>
      <c r="C1239" s="2"/>
      <c r="D1239" s="3"/>
      <c r="E1239" s="2"/>
      <c r="F1239" s="2"/>
      <c r="G1239" s="2"/>
      <c r="H1239" s="4"/>
      <c r="I1239" s="4"/>
    </row>
    <row r="1240" spans="1:9" x14ac:dyDescent="0.25">
      <c r="A1240" s="5"/>
      <c r="B1240" s="5"/>
      <c r="C1240" s="5"/>
      <c r="D1240" s="6"/>
      <c r="E1240" s="5"/>
      <c r="F1240" s="5"/>
      <c r="G1240" s="5" t="s">
        <v>230</v>
      </c>
      <c r="H1240" s="8">
        <v>-700</v>
      </c>
      <c r="I1240" s="8">
        <v>700</v>
      </c>
    </row>
    <row r="1241" spans="1:9" x14ac:dyDescent="0.25">
      <c r="A1241" s="5"/>
      <c r="B1241" s="5"/>
      <c r="C1241" s="5"/>
      <c r="D1241" s="6"/>
      <c r="E1241" s="5"/>
      <c r="F1241" s="5"/>
      <c r="G1241" s="5" t="s">
        <v>170</v>
      </c>
      <c r="H1241" s="8">
        <v>-245</v>
      </c>
      <c r="I1241" s="8">
        <v>245</v>
      </c>
    </row>
    <row r="1242" spans="1:9" x14ac:dyDescent="0.25">
      <c r="A1242" s="5"/>
      <c r="B1242" s="5"/>
      <c r="C1242" s="5"/>
      <c r="D1242" s="6"/>
      <c r="E1242" s="5"/>
      <c r="F1242" s="5"/>
      <c r="G1242" s="5" t="s">
        <v>231</v>
      </c>
      <c r="H1242" s="8">
        <v>-210</v>
      </c>
      <c r="I1242" s="8">
        <v>210</v>
      </c>
    </row>
    <row r="1243" spans="1:9" x14ac:dyDescent="0.25">
      <c r="A1243" s="5"/>
      <c r="B1243" s="5"/>
      <c r="C1243" s="5"/>
      <c r="D1243" s="6"/>
      <c r="E1243" s="5"/>
      <c r="F1243" s="5"/>
      <c r="G1243" s="5" t="s">
        <v>223</v>
      </c>
      <c r="H1243" s="8">
        <v>92.4</v>
      </c>
      <c r="I1243" s="8">
        <v>-92.4</v>
      </c>
    </row>
    <row r="1244" spans="1:9" x14ac:dyDescent="0.25">
      <c r="A1244" s="5"/>
      <c r="B1244" s="5"/>
      <c r="C1244" s="5"/>
      <c r="D1244" s="6"/>
      <c r="E1244" s="5"/>
      <c r="F1244" s="5"/>
      <c r="G1244" s="5" t="s">
        <v>187</v>
      </c>
      <c r="H1244" s="8">
        <v>-74.84</v>
      </c>
      <c r="I1244" s="8">
        <v>74.84</v>
      </c>
    </row>
    <row r="1245" spans="1:9" x14ac:dyDescent="0.25">
      <c r="A1245" s="5"/>
      <c r="B1245" s="5"/>
      <c r="C1245" s="5"/>
      <c r="D1245" s="6"/>
      <c r="E1245" s="5"/>
      <c r="F1245" s="5"/>
      <c r="G1245" s="5" t="s">
        <v>224</v>
      </c>
      <c r="H1245" s="8">
        <v>74.84</v>
      </c>
      <c r="I1245" s="8">
        <v>-74.84</v>
      </c>
    </row>
    <row r="1246" spans="1:9" x14ac:dyDescent="0.25">
      <c r="A1246" s="5"/>
      <c r="B1246" s="5"/>
      <c r="C1246" s="5"/>
      <c r="D1246" s="6"/>
      <c r="E1246" s="5"/>
      <c r="F1246" s="5"/>
      <c r="G1246" s="5" t="s">
        <v>229</v>
      </c>
      <c r="H1246" s="8">
        <v>44</v>
      </c>
      <c r="I1246" s="8">
        <v>-44</v>
      </c>
    </row>
    <row r="1247" spans="1:9" x14ac:dyDescent="0.25">
      <c r="A1247" s="5"/>
      <c r="B1247" s="5"/>
      <c r="C1247" s="5"/>
      <c r="D1247" s="6"/>
      <c r="E1247" s="5"/>
      <c r="F1247" s="5"/>
      <c r="G1247" s="5" t="s">
        <v>225</v>
      </c>
      <c r="H1247" s="8">
        <v>-71.61</v>
      </c>
      <c r="I1247" s="8">
        <v>71.61</v>
      </c>
    </row>
    <row r="1248" spans="1:9" x14ac:dyDescent="0.25">
      <c r="A1248" s="5"/>
      <c r="B1248" s="5"/>
      <c r="C1248" s="5"/>
      <c r="D1248" s="6"/>
      <c r="E1248" s="5"/>
      <c r="F1248" s="5"/>
      <c r="G1248" s="5" t="s">
        <v>226</v>
      </c>
      <c r="H1248" s="8">
        <v>71.61</v>
      </c>
      <c r="I1248" s="8">
        <v>-71.61</v>
      </c>
    </row>
    <row r="1249" spans="1:9" x14ac:dyDescent="0.25">
      <c r="A1249" s="5"/>
      <c r="B1249" s="5"/>
      <c r="C1249" s="5"/>
      <c r="D1249" s="6"/>
      <c r="E1249" s="5"/>
      <c r="F1249" s="5"/>
      <c r="G1249" s="5" t="s">
        <v>226</v>
      </c>
      <c r="H1249" s="8">
        <v>71.61</v>
      </c>
      <c r="I1249" s="8">
        <v>-71.61</v>
      </c>
    </row>
    <row r="1250" spans="1:9" x14ac:dyDescent="0.25">
      <c r="A1250" s="5"/>
      <c r="B1250" s="5"/>
      <c r="C1250" s="5"/>
      <c r="D1250" s="6"/>
      <c r="E1250" s="5"/>
      <c r="F1250" s="5"/>
      <c r="G1250" s="5" t="s">
        <v>227</v>
      </c>
      <c r="H1250" s="8">
        <v>-16.75</v>
      </c>
      <c r="I1250" s="8">
        <v>16.75</v>
      </c>
    </row>
    <row r="1251" spans="1:9" x14ac:dyDescent="0.25">
      <c r="A1251" s="5"/>
      <c r="B1251" s="5"/>
      <c r="C1251" s="5"/>
      <c r="D1251" s="6"/>
      <c r="E1251" s="5"/>
      <c r="F1251" s="5"/>
      <c r="G1251" s="5" t="s">
        <v>226</v>
      </c>
      <c r="H1251" s="8">
        <v>16.75</v>
      </c>
      <c r="I1251" s="8">
        <v>-16.75</v>
      </c>
    </row>
    <row r="1252" spans="1:9" ht="15.75" thickBot="1" x14ac:dyDescent="0.3">
      <c r="A1252" s="5"/>
      <c r="B1252" s="5"/>
      <c r="C1252" s="5"/>
      <c r="D1252" s="6"/>
      <c r="E1252" s="5"/>
      <c r="F1252" s="5"/>
      <c r="G1252" s="5" t="s">
        <v>226</v>
      </c>
      <c r="H1252" s="7">
        <v>16.75</v>
      </c>
      <c r="I1252" s="7">
        <v>-16.75</v>
      </c>
    </row>
    <row r="1253" spans="1:9" x14ac:dyDescent="0.25">
      <c r="A1253" s="5" t="s">
        <v>9</v>
      </c>
      <c r="B1253" s="5"/>
      <c r="C1253" s="5"/>
      <c r="D1253" s="6"/>
      <c r="E1253" s="5"/>
      <c r="F1253" s="5"/>
      <c r="G1253" s="5"/>
      <c r="H1253" s="8">
        <f>ROUND(SUM(H1239:H1252),5)</f>
        <v>-930.24</v>
      </c>
      <c r="I1253" s="8">
        <f>ROUND(SUM(I1239:I1252),5)</f>
        <v>930.24</v>
      </c>
    </row>
    <row r="1254" spans="1:9" x14ac:dyDescent="0.25">
      <c r="A1254" s="2" t="s">
        <v>8</v>
      </c>
      <c r="B1254" s="2"/>
      <c r="C1254" s="2"/>
      <c r="D1254" s="3"/>
      <c r="E1254" s="2"/>
      <c r="F1254" s="2"/>
      <c r="G1254" s="2"/>
      <c r="H1254" s="4"/>
      <c r="I1254" s="4"/>
    </row>
    <row r="1255" spans="1:9" x14ac:dyDescent="0.25">
      <c r="A1255" s="1"/>
      <c r="B1255" s="2" t="s">
        <v>13</v>
      </c>
      <c r="C1255" s="2" t="s">
        <v>300</v>
      </c>
      <c r="D1255" s="3">
        <v>46105</v>
      </c>
      <c r="E1255" s="2" t="s">
        <v>273</v>
      </c>
      <c r="F1255" s="2"/>
      <c r="G1255" s="2" t="s">
        <v>166</v>
      </c>
      <c r="H1255" s="4"/>
      <c r="I1255" s="4">
        <v>-1829.33</v>
      </c>
    </row>
    <row r="1256" spans="1:9" x14ac:dyDescent="0.25">
      <c r="A1256" s="2" t="s">
        <v>8</v>
      </c>
      <c r="B1256" s="2"/>
      <c r="C1256" s="2"/>
      <c r="D1256" s="3"/>
      <c r="E1256" s="2"/>
      <c r="F1256" s="2"/>
      <c r="G1256" s="2"/>
      <c r="H1256" s="4"/>
      <c r="I1256" s="4"/>
    </row>
    <row r="1257" spans="1:9" x14ac:dyDescent="0.25">
      <c r="A1257" s="5"/>
      <c r="B1257" s="5"/>
      <c r="C1257" s="5"/>
      <c r="D1257" s="6"/>
      <c r="E1257" s="5"/>
      <c r="F1257" s="5"/>
      <c r="G1257" s="5" t="s">
        <v>228</v>
      </c>
      <c r="H1257" s="8">
        <v>-1713.25</v>
      </c>
      <c r="I1257" s="8">
        <v>1713.25</v>
      </c>
    </row>
    <row r="1258" spans="1:9" x14ac:dyDescent="0.25">
      <c r="A1258" s="5"/>
      <c r="B1258" s="5"/>
      <c r="C1258" s="5"/>
      <c r="D1258" s="6"/>
      <c r="E1258" s="5"/>
      <c r="F1258" s="5"/>
      <c r="G1258" s="5" t="s">
        <v>228</v>
      </c>
      <c r="H1258" s="8">
        <v>-108.49</v>
      </c>
      <c r="I1258" s="8">
        <v>108.49</v>
      </c>
    </row>
    <row r="1259" spans="1:9" x14ac:dyDescent="0.25">
      <c r="A1259" s="5"/>
      <c r="B1259" s="5"/>
      <c r="C1259" s="5"/>
      <c r="D1259" s="6"/>
      <c r="E1259" s="5"/>
      <c r="F1259" s="5"/>
      <c r="G1259" s="5" t="s">
        <v>228</v>
      </c>
      <c r="H1259" s="8">
        <v>-356</v>
      </c>
      <c r="I1259" s="8">
        <v>356</v>
      </c>
    </row>
    <row r="1260" spans="1:9" x14ac:dyDescent="0.25">
      <c r="A1260" s="5"/>
      <c r="B1260" s="5"/>
      <c r="C1260" s="5"/>
      <c r="D1260" s="6"/>
      <c r="E1260" s="5"/>
      <c r="F1260" s="5"/>
      <c r="G1260" s="5" t="s">
        <v>188</v>
      </c>
      <c r="H1260" s="8">
        <v>1.59</v>
      </c>
      <c r="I1260" s="8">
        <v>-1.59</v>
      </c>
    </row>
    <row r="1261" spans="1:9" x14ac:dyDescent="0.25">
      <c r="A1261" s="5"/>
      <c r="B1261" s="5"/>
      <c r="C1261" s="5"/>
      <c r="D1261" s="6"/>
      <c r="E1261" s="5"/>
      <c r="F1261" s="5"/>
      <c r="G1261" s="5" t="s">
        <v>223</v>
      </c>
      <c r="H1261" s="8">
        <v>174.22</v>
      </c>
      <c r="I1261" s="8">
        <v>-174.22</v>
      </c>
    </row>
    <row r="1262" spans="1:9" x14ac:dyDescent="0.25">
      <c r="A1262" s="5"/>
      <c r="B1262" s="5"/>
      <c r="C1262" s="5"/>
      <c r="D1262" s="6"/>
      <c r="E1262" s="5"/>
      <c r="F1262" s="5"/>
      <c r="G1262" s="5" t="s">
        <v>188</v>
      </c>
      <c r="H1262" s="8">
        <v>6</v>
      </c>
      <c r="I1262" s="8">
        <v>-6</v>
      </c>
    </row>
    <row r="1263" spans="1:9" x14ac:dyDescent="0.25">
      <c r="A1263" s="5"/>
      <c r="B1263" s="5"/>
      <c r="C1263" s="5"/>
      <c r="D1263" s="6"/>
      <c r="E1263" s="5"/>
      <c r="F1263" s="5"/>
      <c r="G1263" s="5" t="s">
        <v>187</v>
      </c>
      <c r="H1263" s="8">
        <v>-141.12</v>
      </c>
      <c r="I1263" s="8">
        <v>141.12</v>
      </c>
    </row>
    <row r="1264" spans="1:9" x14ac:dyDescent="0.25">
      <c r="A1264" s="5"/>
      <c r="B1264" s="5"/>
      <c r="C1264" s="5"/>
      <c r="D1264" s="6"/>
      <c r="E1264" s="5"/>
      <c r="F1264" s="5"/>
      <c r="G1264" s="5" t="s">
        <v>224</v>
      </c>
      <c r="H1264" s="8">
        <v>141.12</v>
      </c>
      <c r="I1264" s="8">
        <v>-141.12</v>
      </c>
    </row>
    <row r="1265" spans="1:9" x14ac:dyDescent="0.25">
      <c r="A1265" s="5"/>
      <c r="B1265" s="5"/>
      <c r="C1265" s="5"/>
      <c r="D1265" s="6"/>
      <c r="E1265" s="5"/>
      <c r="F1265" s="5"/>
      <c r="G1265" s="5" t="s">
        <v>225</v>
      </c>
      <c r="H1265" s="8">
        <v>-135.02000000000001</v>
      </c>
      <c r="I1265" s="8">
        <v>135.02000000000001</v>
      </c>
    </row>
    <row r="1266" spans="1:9" x14ac:dyDescent="0.25">
      <c r="A1266" s="5"/>
      <c r="B1266" s="5"/>
      <c r="C1266" s="5"/>
      <c r="D1266" s="6"/>
      <c r="E1266" s="5"/>
      <c r="F1266" s="5"/>
      <c r="G1266" s="5" t="s">
        <v>226</v>
      </c>
      <c r="H1266" s="8">
        <v>135.02000000000001</v>
      </c>
      <c r="I1266" s="8">
        <v>-135.02000000000001</v>
      </c>
    </row>
    <row r="1267" spans="1:9" x14ac:dyDescent="0.25">
      <c r="A1267" s="5"/>
      <c r="B1267" s="5"/>
      <c r="C1267" s="5"/>
      <c r="D1267" s="6"/>
      <c r="E1267" s="5"/>
      <c r="F1267" s="5"/>
      <c r="G1267" s="5" t="s">
        <v>226</v>
      </c>
      <c r="H1267" s="8">
        <v>135.02000000000001</v>
      </c>
      <c r="I1267" s="8">
        <v>-135.02000000000001</v>
      </c>
    </row>
    <row r="1268" spans="1:9" x14ac:dyDescent="0.25">
      <c r="A1268" s="5"/>
      <c r="B1268" s="5"/>
      <c r="C1268" s="5"/>
      <c r="D1268" s="6"/>
      <c r="E1268" s="5"/>
      <c r="F1268" s="5"/>
      <c r="G1268" s="5" t="s">
        <v>227</v>
      </c>
      <c r="H1268" s="8">
        <v>-31.58</v>
      </c>
      <c r="I1268" s="8">
        <v>31.58</v>
      </c>
    </row>
    <row r="1269" spans="1:9" x14ac:dyDescent="0.25">
      <c r="A1269" s="5"/>
      <c r="B1269" s="5"/>
      <c r="C1269" s="5"/>
      <c r="D1269" s="6"/>
      <c r="E1269" s="5"/>
      <c r="F1269" s="5"/>
      <c r="G1269" s="5" t="s">
        <v>226</v>
      </c>
      <c r="H1269" s="8">
        <v>31.58</v>
      </c>
      <c r="I1269" s="8">
        <v>-31.58</v>
      </c>
    </row>
    <row r="1270" spans="1:9" ht="15.75" thickBot="1" x14ac:dyDescent="0.3">
      <c r="A1270" s="5"/>
      <c r="B1270" s="5"/>
      <c r="C1270" s="5"/>
      <c r="D1270" s="6"/>
      <c r="E1270" s="5"/>
      <c r="F1270" s="5"/>
      <c r="G1270" s="5" t="s">
        <v>226</v>
      </c>
      <c r="H1270" s="7">
        <v>31.58</v>
      </c>
      <c r="I1270" s="7">
        <v>-31.58</v>
      </c>
    </row>
    <row r="1271" spans="1:9" x14ac:dyDescent="0.25">
      <c r="A1271" s="5" t="s">
        <v>9</v>
      </c>
      <c r="B1271" s="5"/>
      <c r="C1271" s="5"/>
      <c r="D1271" s="6"/>
      <c r="E1271" s="5"/>
      <c r="F1271" s="5"/>
      <c r="G1271" s="5"/>
      <c r="H1271" s="8">
        <f>ROUND(SUM(H1256:H1270),5)</f>
        <v>-1829.33</v>
      </c>
      <c r="I1271" s="8">
        <f>ROUND(SUM(I1256:I1270),5)</f>
        <v>1829.33</v>
      </c>
    </row>
    <row r="1272" spans="1:9" x14ac:dyDescent="0.25">
      <c r="A1272" s="2" t="s">
        <v>8</v>
      </c>
      <c r="B1272" s="2"/>
      <c r="C1272" s="2"/>
      <c r="D1272" s="3"/>
      <c r="E1272" s="2"/>
      <c r="F1272" s="2"/>
      <c r="G1272" s="2"/>
      <c r="H1272" s="4"/>
      <c r="I1272" s="4"/>
    </row>
    <row r="1273" spans="1:9" x14ac:dyDescent="0.25">
      <c r="A1273" s="1"/>
      <c r="B1273" s="2" t="s">
        <v>13</v>
      </c>
      <c r="C1273" s="2" t="s">
        <v>301</v>
      </c>
      <c r="D1273" s="3">
        <v>46105</v>
      </c>
      <c r="E1273" s="2" t="s">
        <v>274</v>
      </c>
      <c r="F1273" s="2"/>
      <c r="G1273" s="2" t="s">
        <v>166</v>
      </c>
      <c r="H1273" s="4"/>
      <c r="I1273" s="4">
        <v>-1143.93</v>
      </c>
    </row>
    <row r="1274" spans="1:9" x14ac:dyDescent="0.25">
      <c r="A1274" s="2" t="s">
        <v>8</v>
      </c>
      <c r="B1274" s="2"/>
      <c r="C1274" s="2"/>
      <c r="D1274" s="3"/>
      <c r="E1274" s="2"/>
      <c r="F1274" s="2"/>
      <c r="G1274" s="2"/>
      <c r="H1274" s="4"/>
      <c r="I1274" s="4"/>
    </row>
    <row r="1275" spans="1:9" x14ac:dyDescent="0.25">
      <c r="A1275" s="5"/>
      <c r="B1275" s="5"/>
      <c r="C1275" s="5"/>
      <c r="D1275" s="6"/>
      <c r="E1275" s="5"/>
      <c r="F1275" s="5"/>
      <c r="G1275" s="5" t="s">
        <v>230</v>
      </c>
      <c r="H1275" s="8">
        <v>-210</v>
      </c>
      <c r="I1275" s="8">
        <v>210</v>
      </c>
    </row>
    <row r="1276" spans="1:9" x14ac:dyDescent="0.25">
      <c r="A1276" s="5"/>
      <c r="B1276" s="5"/>
      <c r="C1276" s="5"/>
      <c r="D1276" s="6"/>
      <c r="E1276" s="5"/>
      <c r="F1276" s="5"/>
      <c r="G1276" s="5" t="s">
        <v>170</v>
      </c>
      <c r="H1276" s="8">
        <v>-1085</v>
      </c>
      <c r="I1276" s="8">
        <v>1085</v>
      </c>
    </row>
    <row r="1277" spans="1:9" x14ac:dyDescent="0.25">
      <c r="A1277" s="5"/>
      <c r="B1277" s="5"/>
      <c r="C1277" s="5"/>
      <c r="D1277" s="6"/>
      <c r="E1277" s="5"/>
      <c r="F1277" s="5"/>
      <c r="G1277" s="5" t="s">
        <v>229</v>
      </c>
      <c r="H1277" s="8">
        <v>52</v>
      </c>
      <c r="I1277" s="8">
        <v>-52</v>
      </c>
    </row>
    <row r="1278" spans="1:9" x14ac:dyDescent="0.25">
      <c r="A1278" s="5"/>
      <c r="B1278" s="5"/>
      <c r="C1278" s="5"/>
      <c r="D1278" s="6"/>
      <c r="E1278" s="5"/>
      <c r="F1278" s="5"/>
      <c r="G1278" s="5" t="s">
        <v>225</v>
      </c>
      <c r="H1278" s="8">
        <v>-80.290000000000006</v>
      </c>
      <c r="I1278" s="8">
        <v>80.290000000000006</v>
      </c>
    </row>
    <row r="1279" spans="1:9" x14ac:dyDescent="0.25">
      <c r="A1279" s="5"/>
      <c r="B1279" s="5"/>
      <c r="C1279" s="5"/>
      <c r="D1279" s="6"/>
      <c r="E1279" s="5"/>
      <c r="F1279" s="5"/>
      <c r="G1279" s="5" t="s">
        <v>226</v>
      </c>
      <c r="H1279" s="8">
        <v>80.290000000000006</v>
      </c>
      <c r="I1279" s="8">
        <v>-80.290000000000006</v>
      </c>
    </row>
    <row r="1280" spans="1:9" x14ac:dyDescent="0.25">
      <c r="A1280" s="5"/>
      <c r="B1280" s="5"/>
      <c r="C1280" s="5"/>
      <c r="D1280" s="6"/>
      <c r="E1280" s="5"/>
      <c r="F1280" s="5"/>
      <c r="G1280" s="5" t="s">
        <v>226</v>
      </c>
      <c r="H1280" s="8">
        <v>80.290000000000006</v>
      </c>
      <c r="I1280" s="8">
        <v>-80.290000000000006</v>
      </c>
    </row>
    <row r="1281" spans="1:9" x14ac:dyDescent="0.25">
      <c r="A1281" s="5"/>
      <c r="B1281" s="5"/>
      <c r="C1281" s="5"/>
      <c r="D1281" s="6"/>
      <c r="E1281" s="5"/>
      <c r="F1281" s="5"/>
      <c r="G1281" s="5" t="s">
        <v>227</v>
      </c>
      <c r="H1281" s="8">
        <v>-18.78</v>
      </c>
      <c r="I1281" s="8">
        <v>18.78</v>
      </c>
    </row>
    <row r="1282" spans="1:9" x14ac:dyDescent="0.25">
      <c r="A1282" s="5"/>
      <c r="B1282" s="5"/>
      <c r="C1282" s="5"/>
      <c r="D1282" s="6"/>
      <c r="E1282" s="5"/>
      <c r="F1282" s="5"/>
      <c r="G1282" s="5" t="s">
        <v>226</v>
      </c>
      <c r="H1282" s="8">
        <v>18.78</v>
      </c>
      <c r="I1282" s="8">
        <v>-18.78</v>
      </c>
    </row>
    <row r="1283" spans="1:9" x14ac:dyDescent="0.25">
      <c r="A1283" s="5"/>
      <c r="B1283" s="5"/>
      <c r="C1283" s="5"/>
      <c r="D1283" s="6"/>
      <c r="E1283" s="5"/>
      <c r="F1283" s="5"/>
      <c r="G1283" s="5" t="s">
        <v>226</v>
      </c>
      <c r="H1283" s="8">
        <v>18.78</v>
      </c>
      <c r="I1283" s="8">
        <v>-18.78</v>
      </c>
    </row>
    <row r="1284" spans="1:9" x14ac:dyDescent="0.25">
      <c r="A1284" s="5"/>
      <c r="B1284" s="5"/>
      <c r="C1284" s="5"/>
      <c r="D1284" s="6"/>
      <c r="E1284" s="5"/>
      <c r="F1284" s="5"/>
      <c r="G1284" s="5" t="s">
        <v>233</v>
      </c>
      <c r="H1284" s="8">
        <v>-7.77</v>
      </c>
      <c r="I1284" s="8">
        <v>7.77</v>
      </c>
    </row>
    <row r="1285" spans="1:9" x14ac:dyDescent="0.25">
      <c r="A1285" s="5"/>
      <c r="B1285" s="5"/>
      <c r="C1285" s="5"/>
      <c r="D1285" s="6"/>
      <c r="E1285" s="5"/>
      <c r="F1285" s="5"/>
      <c r="G1285" s="5" t="s">
        <v>233</v>
      </c>
      <c r="H1285" s="8">
        <v>7.77</v>
      </c>
      <c r="I1285" s="8">
        <v>-7.77</v>
      </c>
    </row>
    <row r="1286" spans="1:9" x14ac:dyDescent="0.25">
      <c r="A1286" s="5"/>
      <c r="B1286" s="5"/>
      <c r="C1286" s="5"/>
      <c r="D1286" s="6"/>
      <c r="E1286" s="5"/>
      <c r="F1286" s="5"/>
      <c r="G1286" s="5" t="s">
        <v>226</v>
      </c>
      <c r="H1286" s="8">
        <v>-27.2</v>
      </c>
      <c r="I1286" s="8">
        <v>27.2</v>
      </c>
    </row>
    <row r="1287" spans="1:9" ht="15.75" thickBot="1" x14ac:dyDescent="0.3">
      <c r="A1287" s="5"/>
      <c r="B1287" s="5"/>
      <c r="C1287" s="5"/>
      <c r="D1287" s="6"/>
      <c r="E1287" s="5"/>
      <c r="F1287" s="5"/>
      <c r="G1287" s="5" t="s">
        <v>226</v>
      </c>
      <c r="H1287" s="7">
        <v>27.2</v>
      </c>
      <c r="I1287" s="7">
        <v>-27.2</v>
      </c>
    </row>
    <row r="1288" spans="1:9" x14ac:dyDescent="0.25">
      <c r="A1288" s="5" t="s">
        <v>9</v>
      </c>
      <c r="B1288" s="5"/>
      <c r="C1288" s="5"/>
      <c r="D1288" s="6"/>
      <c r="E1288" s="5"/>
      <c r="F1288" s="5"/>
      <c r="G1288" s="5"/>
      <c r="H1288" s="8">
        <f>ROUND(SUM(H1274:H1287),5)</f>
        <v>-1143.93</v>
      </c>
      <c r="I1288" s="8">
        <f>ROUND(SUM(I1274:I1287),5)</f>
        <v>1143.93</v>
      </c>
    </row>
    <row r="1289" spans="1:9" x14ac:dyDescent="0.25">
      <c r="A1289" s="2" t="s">
        <v>8</v>
      </c>
      <c r="B1289" s="2"/>
      <c r="C1289" s="2"/>
      <c r="D1289" s="3"/>
      <c r="E1289" s="2"/>
      <c r="F1289" s="2"/>
      <c r="G1289" s="2"/>
      <c r="H1289" s="4"/>
      <c r="I1289" s="4"/>
    </row>
    <row r="1290" spans="1:9" x14ac:dyDescent="0.25">
      <c r="A1290" s="1"/>
      <c r="B1290" s="2" t="s">
        <v>13</v>
      </c>
      <c r="C1290" s="2" t="s">
        <v>302</v>
      </c>
      <c r="D1290" s="3">
        <v>46105</v>
      </c>
      <c r="E1290" s="2" t="s">
        <v>275</v>
      </c>
      <c r="F1290" s="2"/>
      <c r="G1290" s="2" t="s">
        <v>166</v>
      </c>
      <c r="H1290" s="4"/>
      <c r="I1290" s="4">
        <v>-2386.62</v>
      </c>
    </row>
    <row r="1291" spans="1:9" x14ac:dyDescent="0.25">
      <c r="A1291" s="2" t="s">
        <v>8</v>
      </c>
      <c r="B1291" s="2"/>
      <c r="C1291" s="2"/>
      <c r="D1291" s="3"/>
      <c r="E1291" s="2"/>
      <c r="F1291" s="2"/>
      <c r="G1291" s="2"/>
      <c r="H1291" s="4"/>
      <c r="I1291" s="4"/>
    </row>
    <row r="1292" spans="1:9" x14ac:dyDescent="0.25">
      <c r="A1292" s="5"/>
      <c r="B1292" s="5"/>
      <c r="C1292" s="5"/>
      <c r="D1292" s="6"/>
      <c r="E1292" s="5"/>
      <c r="F1292" s="5"/>
      <c r="G1292" s="5" t="s">
        <v>221</v>
      </c>
      <c r="H1292" s="8">
        <v>-3057.69</v>
      </c>
      <c r="I1292" s="8">
        <v>3057.69</v>
      </c>
    </row>
    <row r="1293" spans="1:9" x14ac:dyDescent="0.25">
      <c r="A1293" s="5"/>
      <c r="B1293" s="5"/>
      <c r="C1293" s="5"/>
      <c r="D1293" s="6"/>
      <c r="E1293" s="5"/>
      <c r="F1293" s="5"/>
      <c r="G1293" s="5" t="s">
        <v>223</v>
      </c>
      <c r="H1293" s="8">
        <v>244.62</v>
      </c>
      <c r="I1293" s="8">
        <v>-244.62</v>
      </c>
    </row>
    <row r="1294" spans="1:9" x14ac:dyDescent="0.25">
      <c r="A1294" s="5"/>
      <c r="B1294" s="5"/>
      <c r="C1294" s="5"/>
      <c r="D1294" s="6"/>
      <c r="E1294" s="5"/>
      <c r="F1294" s="5"/>
      <c r="G1294" s="5" t="s">
        <v>187</v>
      </c>
      <c r="H1294" s="8">
        <v>-198.14</v>
      </c>
      <c r="I1294" s="8">
        <v>198.14</v>
      </c>
    </row>
    <row r="1295" spans="1:9" x14ac:dyDescent="0.25">
      <c r="A1295" s="5"/>
      <c r="B1295" s="5"/>
      <c r="C1295" s="5"/>
      <c r="D1295" s="6"/>
      <c r="E1295" s="5"/>
      <c r="F1295" s="5"/>
      <c r="G1295" s="5" t="s">
        <v>224</v>
      </c>
      <c r="H1295" s="8">
        <v>198.14</v>
      </c>
      <c r="I1295" s="8">
        <v>-198.14</v>
      </c>
    </row>
    <row r="1296" spans="1:9" x14ac:dyDescent="0.25">
      <c r="A1296" s="5"/>
      <c r="B1296" s="5"/>
      <c r="C1296" s="5"/>
      <c r="D1296" s="6"/>
      <c r="E1296" s="5"/>
      <c r="F1296" s="5"/>
      <c r="G1296" s="5" t="s">
        <v>188</v>
      </c>
      <c r="H1296" s="8">
        <v>17.53</v>
      </c>
      <c r="I1296" s="8">
        <v>-17.53</v>
      </c>
    </row>
    <row r="1297" spans="1:9" x14ac:dyDescent="0.25">
      <c r="A1297" s="5"/>
      <c r="B1297" s="5"/>
      <c r="C1297" s="5"/>
      <c r="D1297" s="6"/>
      <c r="E1297" s="5"/>
      <c r="F1297" s="5"/>
      <c r="G1297" s="5" t="s">
        <v>188</v>
      </c>
      <c r="H1297" s="8">
        <v>5</v>
      </c>
      <c r="I1297" s="8">
        <v>-5</v>
      </c>
    </row>
    <row r="1298" spans="1:9" x14ac:dyDescent="0.25">
      <c r="A1298" s="5"/>
      <c r="B1298" s="5"/>
      <c r="C1298" s="5"/>
      <c r="D1298" s="6"/>
      <c r="E1298" s="5"/>
      <c r="F1298" s="5"/>
      <c r="G1298" s="5" t="s">
        <v>229</v>
      </c>
      <c r="H1298" s="8">
        <v>170</v>
      </c>
      <c r="I1298" s="8">
        <v>-170</v>
      </c>
    </row>
    <row r="1299" spans="1:9" x14ac:dyDescent="0.25">
      <c r="A1299" s="5"/>
      <c r="B1299" s="5"/>
      <c r="C1299" s="5"/>
      <c r="D1299" s="6"/>
      <c r="E1299" s="5"/>
      <c r="F1299" s="5"/>
      <c r="G1299" s="5" t="s">
        <v>225</v>
      </c>
      <c r="H1299" s="8">
        <v>-189.58</v>
      </c>
      <c r="I1299" s="8">
        <v>189.58</v>
      </c>
    </row>
    <row r="1300" spans="1:9" x14ac:dyDescent="0.25">
      <c r="A1300" s="5"/>
      <c r="B1300" s="5"/>
      <c r="C1300" s="5"/>
      <c r="D1300" s="6"/>
      <c r="E1300" s="5"/>
      <c r="F1300" s="5"/>
      <c r="G1300" s="5" t="s">
        <v>226</v>
      </c>
      <c r="H1300" s="8">
        <v>189.58</v>
      </c>
      <c r="I1300" s="8">
        <v>-189.58</v>
      </c>
    </row>
    <row r="1301" spans="1:9" x14ac:dyDescent="0.25">
      <c r="A1301" s="5"/>
      <c r="B1301" s="5"/>
      <c r="C1301" s="5"/>
      <c r="D1301" s="6"/>
      <c r="E1301" s="5"/>
      <c r="F1301" s="5"/>
      <c r="G1301" s="5" t="s">
        <v>226</v>
      </c>
      <c r="H1301" s="8">
        <v>189.58</v>
      </c>
      <c r="I1301" s="8">
        <v>-189.58</v>
      </c>
    </row>
    <row r="1302" spans="1:9" x14ac:dyDescent="0.25">
      <c r="A1302" s="5"/>
      <c r="B1302" s="5"/>
      <c r="C1302" s="5"/>
      <c r="D1302" s="6"/>
      <c r="E1302" s="5"/>
      <c r="F1302" s="5"/>
      <c r="G1302" s="5" t="s">
        <v>227</v>
      </c>
      <c r="H1302" s="8">
        <v>-44.34</v>
      </c>
      <c r="I1302" s="8">
        <v>44.34</v>
      </c>
    </row>
    <row r="1303" spans="1:9" x14ac:dyDescent="0.25">
      <c r="A1303" s="5"/>
      <c r="B1303" s="5"/>
      <c r="C1303" s="5"/>
      <c r="D1303" s="6"/>
      <c r="E1303" s="5"/>
      <c r="F1303" s="5"/>
      <c r="G1303" s="5" t="s">
        <v>226</v>
      </c>
      <c r="H1303" s="8">
        <v>44.34</v>
      </c>
      <c r="I1303" s="8">
        <v>-44.34</v>
      </c>
    </row>
    <row r="1304" spans="1:9" ht="15.75" thickBot="1" x14ac:dyDescent="0.3">
      <c r="A1304" s="5"/>
      <c r="B1304" s="5"/>
      <c r="C1304" s="5"/>
      <c r="D1304" s="6"/>
      <c r="E1304" s="5"/>
      <c r="F1304" s="5"/>
      <c r="G1304" s="5" t="s">
        <v>226</v>
      </c>
      <c r="H1304" s="7">
        <v>44.34</v>
      </c>
      <c r="I1304" s="7">
        <v>-44.34</v>
      </c>
    </row>
    <row r="1305" spans="1:9" x14ac:dyDescent="0.25">
      <c r="A1305" s="5" t="s">
        <v>9</v>
      </c>
      <c r="B1305" s="5"/>
      <c r="C1305" s="5"/>
      <c r="D1305" s="6"/>
      <c r="E1305" s="5"/>
      <c r="F1305" s="5"/>
      <c r="G1305" s="5"/>
      <c r="H1305" s="8">
        <f>ROUND(SUM(H1291:H1304),5)</f>
        <v>-2386.62</v>
      </c>
      <c r="I1305" s="8">
        <f>ROUND(SUM(I1291:I1304),5)</f>
        <v>2386.62</v>
      </c>
    </row>
    <row r="1306" spans="1:9" x14ac:dyDescent="0.25">
      <c r="A1306" s="2" t="s">
        <v>8</v>
      </c>
      <c r="B1306" s="2"/>
      <c r="C1306" s="2"/>
      <c r="D1306" s="3"/>
      <c r="E1306" s="2"/>
      <c r="F1306" s="2"/>
      <c r="G1306" s="2"/>
      <c r="H1306" s="4"/>
      <c r="I1306" s="4"/>
    </row>
    <row r="1307" spans="1:9" x14ac:dyDescent="0.25">
      <c r="A1307" s="1"/>
      <c r="B1307" s="2" t="s">
        <v>13</v>
      </c>
      <c r="C1307" s="2" t="s">
        <v>303</v>
      </c>
      <c r="D1307" s="3">
        <v>46105</v>
      </c>
      <c r="E1307" s="2" t="s">
        <v>276</v>
      </c>
      <c r="F1307" s="2"/>
      <c r="G1307" s="2" t="s">
        <v>166</v>
      </c>
      <c r="H1307" s="4"/>
      <c r="I1307" s="4">
        <v>-2699.5</v>
      </c>
    </row>
    <row r="1308" spans="1:9" x14ac:dyDescent="0.25">
      <c r="A1308" s="2" t="s">
        <v>8</v>
      </c>
      <c r="B1308" s="2"/>
      <c r="C1308" s="2"/>
      <c r="D1308" s="3"/>
      <c r="E1308" s="2"/>
      <c r="F1308" s="2"/>
      <c r="G1308" s="2"/>
      <c r="H1308" s="4"/>
      <c r="I1308" s="4"/>
    </row>
    <row r="1309" spans="1:9" x14ac:dyDescent="0.25">
      <c r="A1309" s="5"/>
      <c r="B1309" s="5"/>
      <c r="C1309" s="5"/>
      <c r="D1309" s="6"/>
      <c r="E1309" s="5"/>
      <c r="F1309" s="5"/>
      <c r="G1309" s="5" t="s">
        <v>221</v>
      </c>
      <c r="H1309" s="8">
        <v>-1583.64</v>
      </c>
      <c r="I1309" s="8">
        <v>1583.64</v>
      </c>
    </row>
    <row r="1310" spans="1:9" x14ac:dyDescent="0.25">
      <c r="A1310" s="5"/>
      <c r="B1310" s="5"/>
      <c r="C1310" s="5"/>
      <c r="D1310" s="6"/>
      <c r="E1310" s="5"/>
      <c r="F1310" s="5"/>
      <c r="G1310" s="5" t="s">
        <v>286</v>
      </c>
      <c r="H1310" s="8">
        <v>-1157.52</v>
      </c>
      <c r="I1310" s="8">
        <v>1157.52</v>
      </c>
    </row>
    <row r="1311" spans="1:9" x14ac:dyDescent="0.25">
      <c r="A1311" s="5"/>
      <c r="B1311" s="5"/>
      <c r="C1311" s="5"/>
      <c r="D1311" s="6"/>
      <c r="E1311" s="5"/>
      <c r="F1311" s="5"/>
      <c r="G1311" s="5" t="s">
        <v>170</v>
      </c>
      <c r="H1311" s="8">
        <v>-1017.6</v>
      </c>
      <c r="I1311" s="8">
        <v>1017.6</v>
      </c>
    </row>
    <row r="1312" spans="1:9" x14ac:dyDescent="0.25">
      <c r="A1312" s="5"/>
      <c r="B1312" s="5"/>
      <c r="C1312" s="5"/>
      <c r="D1312" s="6"/>
      <c r="E1312" s="5"/>
      <c r="F1312" s="5"/>
      <c r="G1312" s="5" t="s">
        <v>223</v>
      </c>
      <c r="H1312" s="8">
        <v>300.7</v>
      </c>
      <c r="I1312" s="8">
        <v>-300.7</v>
      </c>
    </row>
    <row r="1313" spans="1:9" x14ac:dyDescent="0.25">
      <c r="A1313" s="5"/>
      <c r="B1313" s="5"/>
      <c r="C1313" s="5"/>
      <c r="D1313" s="6"/>
      <c r="E1313" s="5"/>
      <c r="F1313" s="5"/>
      <c r="G1313" s="5" t="s">
        <v>187</v>
      </c>
      <c r="H1313" s="8">
        <v>-243.57</v>
      </c>
      <c r="I1313" s="8">
        <v>243.57</v>
      </c>
    </row>
    <row r="1314" spans="1:9" x14ac:dyDescent="0.25">
      <c r="A1314" s="5"/>
      <c r="B1314" s="5"/>
      <c r="C1314" s="5"/>
      <c r="D1314" s="6"/>
      <c r="E1314" s="5"/>
      <c r="F1314" s="5"/>
      <c r="G1314" s="5" t="s">
        <v>224</v>
      </c>
      <c r="H1314" s="8">
        <v>243.57</v>
      </c>
      <c r="I1314" s="8">
        <v>-243.57</v>
      </c>
    </row>
    <row r="1315" spans="1:9" x14ac:dyDescent="0.25">
      <c r="A1315" s="5"/>
      <c r="B1315" s="5"/>
      <c r="C1315" s="5"/>
      <c r="D1315" s="6"/>
      <c r="E1315" s="5"/>
      <c r="F1315" s="5"/>
      <c r="G1315" s="5" t="s">
        <v>229</v>
      </c>
      <c r="H1315" s="8">
        <v>471</v>
      </c>
      <c r="I1315" s="8">
        <v>-471</v>
      </c>
    </row>
    <row r="1316" spans="1:9" x14ac:dyDescent="0.25">
      <c r="A1316" s="5"/>
      <c r="B1316" s="5"/>
      <c r="C1316" s="5"/>
      <c r="D1316" s="6"/>
      <c r="E1316" s="5"/>
      <c r="F1316" s="5"/>
      <c r="G1316" s="5" t="s">
        <v>225</v>
      </c>
      <c r="H1316" s="8">
        <v>-233.05</v>
      </c>
      <c r="I1316" s="8">
        <v>233.05</v>
      </c>
    </row>
    <row r="1317" spans="1:9" x14ac:dyDescent="0.25">
      <c r="A1317" s="5"/>
      <c r="B1317" s="5"/>
      <c r="C1317" s="5"/>
      <c r="D1317" s="6"/>
      <c r="E1317" s="5"/>
      <c r="F1317" s="5"/>
      <c r="G1317" s="5" t="s">
        <v>226</v>
      </c>
      <c r="H1317" s="8">
        <v>233.05</v>
      </c>
      <c r="I1317" s="8">
        <v>-233.05</v>
      </c>
    </row>
    <row r="1318" spans="1:9" x14ac:dyDescent="0.25">
      <c r="A1318" s="5"/>
      <c r="B1318" s="5"/>
      <c r="C1318" s="5"/>
      <c r="D1318" s="6"/>
      <c r="E1318" s="5"/>
      <c r="F1318" s="5"/>
      <c r="G1318" s="5" t="s">
        <v>226</v>
      </c>
      <c r="H1318" s="8">
        <v>233.05</v>
      </c>
      <c r="I1318" s="8">
        <v>-233.05</v>
      </c>
    </row>
    <row r="1319" spans="1:9" x14ac:dyDescent="0.25">
      <c r="A1319" s="5"/>
      <c r="B1319" s="5"/>
      <c r="C1319" s="5"/>
      <c r="D1319" s="6"/>
      <c r="E1319" s="5"/>
      <c r="F1319" s="5"/>
      <c r="G1319" s="5" t="s">
        <v>227</v>
      </c>
      <c r="H1319" s="8">
        <v>-54.51</v>
      </c>
      <c r="I1319" s="8">
        <v>54.51</v>
      </c>
    </row>
    <row r="1320" spans="1:9" x14ac:dyDescent="0.25">
      <c r="A1320" s="5"/>
      <c r="B1320" s="5"/>
      <c r="C1320" s="5"/>
      <c r="D1320" s="6"/>
      <c r="E1320" s="5"/>
      <c r="F1320" s="5"/>
      <c r="G1320" s="5" t="s">
        <v>226</v>
      </c>
      <c r="H1320" s="8">
        <v>54.51</v>
      </c>
      <c r="I1320" s="8">
        <v>-54.51</v>
      </c>
    </row>
    <row r="1321" spans="1:9" ht="15.75" thickBot="1" x14ac:dyDescent="0.3">
      <c r="A1321" s="5"/>
      <c r="B1321" s="5"/>
      <c r="C1321" s="5"/>
      <c r="D1321" s="6"/>
      <c r="E1321" s="5"/>
      <c r="F1321" s="5"/>
      <c r="G1321" s="5" t="s">
        <v>226</v>
      </c>
      <c r="H1321" s="7">
        <v>54.51</v>
      </c>
      <c r="I1321" s="7">
        <v>-54.51</v>
      </c>
    </row>
    <row r="1322" spans="1:9" x14ac:dyDescent="0.25">
      <c r="A1322" s="5" t="s">
        <v>9</v>
      </c>
      <c r="B1322" s="5"/>
      <c r="C1322" s="5"/>
      <c r="D1322" s="6"/>
      <c r="E1322" s="5"/>
      <c r="F1322" s="5"/>
      <c r="G1322" s="5"/>
      <c r="H1322" s="8">
        <f>ROUND(SUM(H1308:H1321),5)</f>
        <v>-2699.5</v>
      </c>
      <c r="I1322" s="8">
        <f>ROUND(SUM(I1308:I1321),5)</f>
        <v>2699.5</v>
      </c>
    </row>
    <row r="1323" spans="1:9" x14ac:dyDescent="0.25">
      <c r="A1323" s="2" t="s">
        <v>8</v>
      </c>
      <c r="B1323" s="2"/>
      <c r="C1323" s="2"/>
      <c r="D1323" s="3"/>
      <c r="E1323" s="2"/>
      <c r="F1323" s="2"/>
      <c r="G1323" s="2"/>
      <c r="H1323" s="4"/>
      <c r="I1323" s="4"/>
    </row>
    <row r="1324" spans="1:9" x14ac:dyDescent="0.25">
      <c r="A1324" s="1"/>
      <c r="B1324" s="2" t="s">
        <v>13</v>
      </c>
      <c r="C1324" s="2" t="s">
        <v>304</v>
      </c>
      <c r="D1324" s="3">
        <v>46105</v>
      </c>
      <c r="E1324" s="2" t="s">
        <v>277</v>
      </c>
      <c r="F1324" s="2"/>
      <c r="G1324" s="2" t="s">
        <v>166</v>
      </c>
      <c r="H1324" s="4"/>
      <c r="I1324" s="4">
        <v>-428.28</v>
      </c>
    </row>
    <row r="1325" spans="1:9" x14ac:dyDescent="0.25">
      <c r="A1325" s="2" t="s">
        <v>8</v>
      </c>
      <c r="B1325" s="2"/>
      <c r="C1325" s="2"/>
      <c r="D1325" s="3"/>
      <c r="E1325" s="2"/>
      <c r="F1325" s="2"/>
      <c r="G1325" s="2"/>
      <c r="H1325" s="4"/>
      <c r="I1325" s="4"/>
    </row>
    <row r="1326" spans="1:9" x14ac:dyDescent="0.25">
      <c r="A1326" s="5"/>
      <c r="B1326" s="5"/>
      <c r="C1326" s="5"/>
      <c r="D1326" s="6"/>
      <c r="E1326" s="5"/>
      <c r="F1326" s="5"/>
      <c r="G1326" s="5" t="s">
        <v>230</v>
      </c>
      <c r="H1326" s="8">
        <v>-463.75</v>
      </c>
      <c r="I1326" s="8">
        <v>463.75</v>
      </c>
    </row>
    <row r="1327" spans="1:9" x14ac:dyDescent="0.25">
      <c r="A1327" s="5"/>
      <c r="B1327" s="5"/>
      <c r="C1327" s="5"/>
      <c r="D1327" s="6"/>
      <c r="E1327" s="5"/>
      <c r="F1327" s="5"/>
      <c r="G1327" s="5" t="s">
        <v>225</v>
      </c>
      <c r="H1327" s="8">
        <v>-28.75</v>
      </c>
      <c r="I1327" s="8">
        <v>28.75</v>
      </c>
    </row>
    <row r="1328" spans="1:9" x14ac:dyDescent="0.25">
      <c r="A1328" s="5"/>
      <c r="B1328" s="5"/>
      <c r="C1328" s="5"/>
      <c r="D1328" s="6"/>
      <c r="E1328" s="5"/>
      <c r="F1328" s="5"/>
      <c r="G1328" s="5" t="s">
        <v>226</v>
      </c>
      <c r="H1328" s="8">
        <v>28.75</v>
      </c>
      <c r="I1328" s="8">
        <v>-28.75</v>
      </c>
    </row>
    <row r="1329" spans="1:9" x14ac:dyDescent="0.25">
      <c r="A1329" s="5"/>
      <c r="B1329" s="5"/>
      <c r="C1329" s="5"/>
      <c r="D1329" s="6"/>
      <c r="E1329" s="5"/>
      <c r="F1329" s="5"/>
      <c r="G1329" s="5" t="s">
        <v>226</v>
      </c>
      <c r="H1329" s="8">
        <v>28.75</v>
      </c>
      <c r="I1329" s="8">
        <v>-28.75</v>
      </c>
    </row>
    <row r="1330" spans="1:9" x14ac:dyDescent="0.25">
      <c r="A1330" s="5"/>
      <c r="B1330" s="5"/>
      <c r="C1330" s="5"/>
      <c r="D1330" s="6"/>
      <c r="E1330" s="5"/>
      <c r="F1330" s="5"/>
      <c r="G1330" s="5" t="s">
        <v>227</v>
      </c>
      <c r="H1330" s="8">
        <v>-6.72</v>
      </c>
      <c r="I1330" s="8">
        <v>6.72</v>
      </c>
    </row>
    <row r="1331" spans="1:9" x14ac:dyDescent="0.25">
      <c r="A1331" s="5"/>
      <c r="B1331" s="5"/>
      <c r="C1331" s="5"/>
      <c r="D1331" s="6"/>
      <c r="E1331" s="5"/>
      <c r="F1331" s="5"/>
      <c r="G1331" s="5" t="s">
        <v>226</v>
      </c>
      <c r="H1331" s="8">
        <v>6.72</v>
      </c>
      <c r="I1331" s="8">
        <v>-6.72</v>
      </c>
    </row>
    <row r="1332" spans="1:9" x14ac:dyDescent="0.25">
      <c r="A1332" s="5"/>
      <c r="B1332" s="5"/>
      <c r="C1332" s="5"/>
      <c r="D1332" s="6"/>
      <c r="E1332" s="5"/>
      <c r="F1332" s="5"/>
      <c r="G1332" s="5" t="s">
        <v>226</v>
      </c>
      <c r="H1332" s="8">
        <v>6.72</v>
      </c>
      <c r="I1332" s="8">
        <v>-6.72</v>
      </c>
    </row>
    <row r="1333" spans="1:9" x14ac:dyDescent="0.25">
      <c r="A1333" s="5"/>
      <c r="B1333" s="5"/>
      <c r="C1333" s="5"/>
      <c r="D1333" s="6"/>
      <c r="E1333" s="5"/>
      <c r="F1333" s="5"/>
      <c r="G1333" s="5" t="s">
        <v>233</v>
      </c>
      <c r="H1333" s="8">
        <v>-2.78</v>
      </c>
      <c r="I1333" s="8">
        <v>2.78</v>
      </c>
    </row>
    <row r="1334" spans="1:9" x14ac:dyDescent="0.25">
      <c r="A1334" s="5"/>
      <c r="B1334" s="5"/>
      <c r="C1334" s="5"/>
      <c r="D1334" s="6"/>
      <c r="E1334" s="5"/>
      <c r="F1334" s="5"/>
      <c r="G1334" s="5" t="s">
        <v>233</v>
      </c>
      <c r="H1334" s="8">
        <v>2.78</v>
      </c>
      <c r="I1334" s="8">
        <v>-2.78</v>
      </c>
    </row>
    <row r="1335" spans="1:9" x14ac:dyDescent="0.25">
      <c r="A1335" s="5"/>
      <c r="B1335" s="5"/>
      <c r="C1335" s="5"/>
      <c r="D1335" s="6"/>
      <c r="E1335" s="5"/>
      <c r="F1335" s="5"/>
      <c r="G1335" s="5" t="s">
        <v>226</v>
      </c>
      <c r="H1335" s="8">
        <v>-9.74</v>
      </c>
      <c r="I1335" s="8">
        <v>9.74</v>
      </c>
    </row>
    <row r="1336" spans="1:9" ht="15.75" thickBot="1" x14ac:dyDescent="0.3">
      <c r="A1336" s="5"/>
      <c r="B1336" s="5"/>
      <c r="C1336" s="5"/>
      <c r="D1336" s="6"/>
      <c r="E1336" s="5"/>
      <c r="F1336" s="5"/>
      <c r="G1336" s="5" t="s">
        <v>226</v>
      </c>
      <c r="H1336" s="7">
        <v>9.74</v>
      </c>
      <c r="I1336" s="7">
        <v>-9.74</v>
      </c>
    </row>
    <row r="1337" spans="1:9" x14ac:dyDescent="0.25">
      <c r="A1337" s="5" t="s">
        <v>9</v>
      </c>
      <c r="B1337" s="5"/>
      <c r="C1337" s="5"/>
      <c r="D1337" s="6"/>
      <c r="E1337" s="5"/>
      <c r="F1337" s="5"/>
      <c r="G1337" s="5"/>
      <c r="H1337" s="8">
        <f>ROUND(SUM(H1325:H1336),5)</f>
        <v>-428.28</v>
      </c>
      <c r="I1337" s="8">
        <f>ROUND(SUM(I1325:I1336),5)</f>
        <v>428.28</v>
      </c>
    </row>
    <row r="1338" spans="1:9" x14ac:dyDescent="0.25">
      <c r="A1338" s="2" t="s">
        <v>8</v>
      </c>
      <c r="B1338" s="2"/>
      <c r="C1338" s="2"/>
      <c r="D1338" s="3"/>
      <c r="E1338" s="2"/>
      <c r="F1338" s="2"/>
      <c r="G1338" s="2"/>
      <c r="H1338" s="4"/>
      <c r="I1338" s="4"/>
    </row>
    <row r="1339" spans="1:9" x14ac:dyDescent="0.25">
      <c r="A1339" s="1"/>
      <c r="B1339" s="2" t="s">
        <v>13</v>
      </c>
      <c r="C1339" s="2" t="s">
        <v>305</v>
      </c>
      <c r="D1339" s="3">
        <v>46105</v>
      </c>
      <c r="E1339" s="2" t="s">
        <v>278</v>
      </c>
      <c r="F1339" s="2"/>
      <c r="G1339" s="2" t="s">
        <v>166</v>
      </c>
      <c r="H1339" s="4"/>
      <c r="I1339" s="4">
        <v>-767.9</v>
      </c>
    </row>
    <row r="1340" spans="1:9" x14ac:dyDescent="0.25">
      <c r="A1340" s="2" t="s">
        <v>8</v>
      </c>
      <c r="B1340" s="2"/>
      <c r="C1340" s="2"/>
      <c r="D1340" s="3"/>
      <c r="E1340" s="2"/>
      <c r="F1340" s="2"/>
      <c r="G1340" s="2"/>
      <c r="H1340" s="4"/>
      <c r="I1340" s="4"/>
    </row>
    <row r="1341" spans="1:9" x14ac:dyDescent="0.25">
      <c r="A1341" s="5"/>
      <c r="B1341" s="5"/>
      <c r="C1341" s="5"/>
      <c r="D1341" s="6"/>
      <c r="E1341" s="5"/>
      <c r="F1341" s="5"/>
      <c r="G1341" s="5" t="s">
        <v>170</v>
      </c>
      <c r="H1341" s="8">
        <v>-857.5</v>
      </c>
      <c r="I1341" s="8">
        <v>857.5</v>
      </c>
    </row>
    <row r="1342" spans="1:9" x14ac:dyDescent="0.25">
      <c r="A1342" s="5"/>
      <c r="B1342" s="5"/>
      <c r="C1342" s="5"/>
      <c r="D1342" s="6"/>
      <c r="E1342" s="5"/>
      <c r="F1342" s="5"/>
      <c r="G1342" s="5" t="s">
        <v>229</v>
      </c>
      <c r="H1342" s="8">
        <v>24</v>
      </c>
      <c r="I1342" s="8">
        <v>-24</v>
      </c>
    </row>
    <row r="1343" spans="1:9" x14ac:dyDescent="0.25">
      <c r="A1343" s="5"/>
      <c r="B1343" s="5"/>
      <c r="C1343" s="5"/>
      <c r="D1343" s="6"/>
      <c r="E1343" s="5"/>
      <c r="F1343" s="5"/>
      <c r="G1343" s="5" t="s">
        <v>225</v>
      </c>
      <c r="H1343" s="8">
        <v>-53.16</v>
      </c>
      <c r="I1343" s="8">
        <v>53.16</v>
      </c>
    </row>
    <row r="1344" spans="1:9" x14ac:dyDescent="0.25">
      <c r="A1344" s="5"/>
      <c r="B1344" s="5"/>
      <c r="C1344" s="5"/>
      <c r="D1344" s="6"/>
      <c r="E1344" s="5"/>
      <c r="F1344" s="5"/>
      <c r="G1344" s="5" t="s">
        <v>226</v>
      </c>
      <c r="H1344" s="8">
        <v>53.16</v>
      </c>
      <c r="I1344" s="8">
        <v>-53.16</v>
      </c>
    </row>
    <row r="1345" spans="1:9" x14ac:dyDescent="0.25">
      <c r="A1345" s="5"/>
      <c r="B1345" s="5"/>
      <c r="C1345" s="5"/>
      <c r="D1345" s="6"/>
      <c r="E1345" s="5"/>
      <c r="F1345" s="5"/>
      <c r="G1345" s="5" t="s">
        <v>226</v>
      </c>
      <c r="H1345" s="8">
        <v>53.16</v>
      </c>
      <c r="I1345" s="8">
        <v>-53.16</v>
      </c>
    </row>
    <row r="1346" spans="1:9" x14ac:dyDescent="0.25">
      <c r="A1346" s="5"/>
      <c r="B1346" s="5"/>
      <c r="C1346" s="5"/>
      <c r="D1346" s="6"/>
      <c r="E1346" s="5"/>
      <c r="F1346" s="5"/>
      <c r="G1346" s="5" t="s">
        <v>227</v>
      </c>
      <c r="H1346" s="8">
        <v>-12.44</v>
      </c>
      <c r="I1346" s="8">
        <v>12.44</v>
      </c>
    </row>
    <row r="1347" spans="1:9" x14ac:dyDescent="0.25">
      <c r="A1347" s="5"/>
      <c r="B1347" s="5"/>
      <c r="C1347" s="5"/>
      <c r="D1347" s="6"/>
      <c r="E1347" s="5"/>
      <c r="F1347" s="5"/>
      <c r="G1347" s="5" t="s">
        <v>226</v>
      </c>
      <c r="H1347" s="8">
        <v>12.44</v>
      </c>
      <c r="I1347" s="8">
        <v>-12.44</v>
      </c>
    </row>
    <row r="1348" spans="1:9" ht="15.75" thickBot="1" x14ac:dyDescent="0.3">
      <c r="A1348" s="5"/>
      <c r="B1348" s="5"/>
      <c r="C1348" s="5"/>
      <c r="D1348" s="6"/>
      <c r="E1348" s="5"/>
      <c r="F1348" s="5"/>
      <c r="G1348" s="5" t="s">
        <v>226</v>
      </c>
      <c r="H1348" s="7">
        <v>12.44</v>
      </c>
      <c r="I1348" s="7">
        <v>-12.44</v>
      </c>
    </row>
    <row r="1349" spans="1:9" x14ac:dyDescent="0.25">
      <c r="A1349" s="5" t="s">
        <v>9</v>
      </c>
      <c r="B1349" s="5"/>
      <c r="C1349" s="5"/>
      <c r="D1349" s="6"/>
      <c r="E1349" s="5"/>
      <c r="F1349" s="5"/>
      <c r="G1349" s="5"/>
      <c r="H1349" s="8">
        <f>ROUND(SUM(H1340:H1348),5)</f>
        <v>-767.9</v>
      </c>
      <c r="I1349" s="8">
        <f>ROUND(SUM(I1340:I1348),5)</f>
        <v>767.9</v>
      </c>
    </row>
    <row r="1350" spans="1:9" x14ac:dyDescent="0.25">
      <c r="A1350" s="2" t="s">
        <v>8</v>
      </c>
      <c r="B1350" s="2"/>
      <c r="C1350" s="2"/>
      <c r="D1350" s="3"/>
      <c r="E1350" s="2"/>
      <c r="F1350" s="2"/>
      <c r="G1350" s="2"/>
      <c r="H1350" s="4"/>
      <c r="I1350" s="4"/>
    </row>
    <row r="1351" spans="1:9" x14ac:dyDescent="0.25">
      <c r="A1351" s="1"/>
      <c r="B1351" s="2" t="s">
        <v>13</v>
      </c>
      <c r="C1351" s="2" t="s">
        <v>306</v>
      </c>
      <c r="D1351" s="3">
        <v>46105</v>
      </c>
      <c r="E1351" s="2" t="s">
        <v>279</v>
      </c>
      <c r="F1351" s="2"/>
      <c r="G1351" s="2" t="s">
        <v>166</v>
      </c>
      <c r="H1351" s="4"/>
      <c r="I1351" s="4">
        <v>-1127.29</v>
      </c>
    </row>
    <row r="1352" spans="1:9" x14ac:dyDescent="0.25">
      <c r="A1352" s="2" t="s">
        <v>8</v>
      </c>
      <c r="B1352" s="2"/>
      <c r="C1352" s="2"/>
      <c r="D1352" s="3"/>
      <c r="E1352" s="2"/>
      <c r="F1352" s="2"/>
      <c r="G1352" s="2"/>
      <c r="H1352" s="4"/>
      <c r="I1352" s="4"/>
    </row>
    <row r="1353" spans="1:9" x14ac:dyDescent="0.25">
      <c r="A1353" s="5"/>
      <c r="B1353" s="5"/>
      <c r="C1353" s="5"/>
      <c r="D1353" s="6"/>
      <c r="E1353" s="5"/>
      <c r="F1353" s="5"/>
      <c r="G1353" s="5" t="s">
        <v>228</v>
      </c>
      <c r="H1353" s="8">
        <v>-1461.54</v>
      </c>
      <c r="I1353" s="8">
        <v>1461.54</v>
      </c>
    </row>
    <row r="1354" spans="1:9" x14ac:dyDescent="0.25">
      <c r="A1354" s="5"/>
      <c r="B1354" s="5"/>
      <c r="C1354" s="5"/>
      <c r="D1354" s="6"/>
      <c r="E1354" s="5"/>
      <c r="F1354" s="5"/>
      <c r="G1354" s="5" t="s">
        <v>223</v>
      </c>
      <c r="H1354" s="8">
        <v>116.92</v>
      </c>
      <c r="I1354" s="8">
        <v>-116.92</v>
      </c>
    </row>
    <row r="1355" spans="1:9" x14ac:dyDescent="0.25">
      <c r="A1355" s="5"/>
      <c r="B1355" s="5"/>
      <c r="C1355" s="5"/>
      <c r="D1355" s="6"/>
      <c r="E1355" s="5"/>
      <c r="F1355" s="5"/>
      <c r="G1355" s="5" t="s">
        <v>187</v>
      </c>
      <c r="H1355" s="8">
        <v>-94.71</v>
      </c>
      <c r="I1355" s="8">
        <v>94.71</v>
      </c>
    </row>
    <row r="1356" spans="1:9" x14ac:dyDescent="0.25">
      <c r="A1356" s="5"/>
      <c r="B1356" s="5"/>
      <c r="C1356" s="5"/>
      <c r="D1356" s="6"/>
      <c r="E1356" s="5"/>
      <c r="F1356" s="5"/>
      <c r="G1356" s="5" t="s">
        <v>224</v>
      </c>
      <c r="H1356" s="8">
        <v>94.71</v>
      </c>
      <c r="I1356" s="8">
        <v>-94.71</v>
      </c>
    </row>
    <row r="1357" spans="1:9" x14ac:dyDescent="0.25">
      <c r="A1357" s="5"/>
      <c r="B1357" s="5"/>
      <c r="C1357" s="5"/>
      <c r="D1357" s="6"/>
      <c r="E1357" s="5"/>
      <c r="F1357" s="5"/>
      <c r="G1357" s="5" t="s">
        <v>188</v>
      </c>
      <c r="H1357" s="8">
        <v>10</v>
      </c>
      <c r="I1357" s="8">
        <v>-10</v>
      </c>
    </row>
    <row r="1358" spans="1:9" x14ac:dyDescent="0.25">
      <c r="A1358" s="5"/>
      <c r="B1358" s="5"/>
      <c r="C1358" s="5"/>
      <c r="D1358" s="6"/>
      <c r="E1358" s="5"/>
      <c r="F1358" s="5"/>
      <c r="G1358" s="5" t="s">
        <v>188</v>
      </c>
      <c r="H1358" s="8">
        <v>17.53</v>
      </c>
      <c r="I1358" s="8">
        <v>-17.53</v>
      </c>
    </row>
    <row r="1359" spans="1:9" x14ac:dyDescent="0.25">
      <c r="A1359" s="5"/>
      <c r="B1359" s="5"/>
      <c r="C1359" s="5"/>
      <c r="D1359" s="6"/>
      <c r="E1359" s="5"/>
      <c r="F1359" s="5"/>
      <c r="G1359" s="5" t="s">
        <v>229</v>
      </c>
      <c r="H1359" s="8">
        <v>78</v>
      </c>
      <c r="I1359" s="8">
        <v>-78</v>
      </c>
    </row>
    <row r="1360" spans="1:9" x14ac:dyDescent="0.25">
      <c r="A1360" s="5"/>
      <c r="B1360" s="5"/>
      <c r="C1360" s="5"/>
      <c r="D1360" s="6"/>
      <c r="E1360" s="5"/>
      <c r="F1360" s="5"/>
      <c r="G1360" s="5" t="s">
        <v>225</v>
      </c>
      <c r="H1360" s="8">
        <v>-90.61</v>
      </c>
      <c r="I1360" s="8">
        <v>90.61</v>
      </c>
    </row>
    <row r="1361" spans="1:9" x14ac:dyDescent="0.25">
      <c r="A1361" s="5"/>
      <c r="B1361" s="5"/>
      <c r="C1361" s="5"/>
      <c r="D1361" s="6"/>
      <c r="E1361" s="5"/>
      <c r="F1361" s="5"/>
      <c r="G1361" s="5" t="s">
        <v>226</v>
      </c>
      <c r="H1361" s="8">
        <v>90.61</v>
      </c>
      <c r="I1361" s="8">
        <v>-90.61</v>
      </c>
    </row>
    <row r="1362" spans="1:9" x14ac:dyDescent="0.25">
      <c r="A1362" s="5"/>
      <c r="B1362" s="5"/>
      <c r="C1362" s="5"/>
      <c r="D1362" s="6"/>
      <c r="E1362" s="5"/>
      <c r="F1362" s="5"/>
      <c r="G1362" s="5" t="s">
        <v>226</v>
      </c>
      <c r="H1362" s="8">
        <v>90.61</v>
      </c>
      <c r="I1362" s="8">
        <v>-90.61</v>
      </c>
    </row>
    <row r="1363" spans="1:9" x14ac:dyDescent="0.25">
      <c r="A1363" s="5"/>
      <c r="B1363" s="5"/>
      <c r="C1363" s="5"/>
      <c r="D1363" s="6"/>
      <c r="E1363" s="5"/>
      <c r="F1363" s="5"/>
      <c r="G1363" s="5" t="s">
        <v>227</v>
      </c>
      <c r="H1363" s="8">
        <v>-21.19</v>
      </c>
      <c r="I1363" s="8">
        <v>21.19</v>
      </c>
    </row>
    <row r="1364" spans="1:9" x14ac:dyDescent="0.25">
      <c r="A1364" s="5"/>
      <c r="B1364" s="5"/>
      <c r="C1364" s="5"/>
      <c r="D1364" s="6"/>
      <c r="E1364" s="5"/>
      <c r="F1364" s="5"/>
      <c r="G1364" s="5" t="s">
        <v>226</v>
      </c>
      <c r="H1364" s="8">
        <v>21.19</v>
      </c>
      <c r="I1364" s="8">
        <v>-21.19</v>
      </c>
    </row>
    <row r="1365" spans="1:9" x14ac:dyDescent="0.25">
      <c r="A1365" s="5"/>
      <c r="B1365" s="5"/>
      <c r="C1365" s="5"/>
      <c r="D1365" s="6"/>
      <c r="E1365" s="5"/>
      <c r="F1365" s="5"/>
      <c r="G1365" s="5" t="s">
        <v>226</v>
      </c>
      <c r="H1365" s="8">
        <v>21.19</v>
      </c>
      <c r="I1365" s="8">
        <v>-21.19</v>
      </c>
    </row>
    <row r="1366" spans="1:9" x14ac:dyDescent="0.25">
      <c r="A1366" s="5"/>
      <c r="B1366" s="5"/>
      <c r="C1366" s="5"/>
      <c r="D1366" s="6"/>
      <c r="E1366" s="5"/>
      <c r="F1366" s="5"/>
      <c r="G1366" s="5" t="s">
        <v>226</v>
      </c>
      <c r="H1366" s="8">
        <v>-30.69</v>
      </c>
      <c r="I1366" s="8">
        <v>30.69</v>
      </c>
    </row>
    <row r="1367" spans="1:9" ht="15.75" thickBot="1" x14ac:dyDescent="0.3">
      <c r="A1367" s="5"/>
      <c r="B1367" s="5"/>
      <c r="C1367" s="5"/>
      <c r="D1367" s="6"/>
      <c r="E1367" s="5"/>
      <c r="F1367" s="5"/>
      <c r="G1367" s="5" t="s">
        <v>226</v>
      </c>
      <c r="H1367" s="7">
        <v>30.69</v>
      </c>
      <c r="I1367" s="7">
        <v>-30.69</v>
      </c>
    </row>
    <row r="1368" spans="1:9" x14ac:dyDescent="0.25">
      <c r="A1368" s="5" t="s">
        <v>9</v>
      </c>
      <c r="B1368" s="5"/>
      <c r="C1368" s="5"/>
      <c r="D1368" s="6"/>
      <c r="E1368" s="5"/>
      <c r="F1368" s="5"/>
      <c r="G1368" s="5"/>
      <c r="H1368" s="8">
        <f>ROUND(SUM(H1352:H1367),5)</f>
        <v>-1127.29</v>
      </c>
      <c r="I1368" s="8">
        <f>ROUND(SUM(I1352:I1367),5)</f>
        <v>1127.29</v>
      </c>
    </row>
    <row r="1369" spans="1:9" x14ac:dyDescent="0.25">
      <c r="A1369" s="2" t="s">
        <v>8</v>
      </c>
      <c r="B1369" s="2"/>
      <c r="C1369" s="2"/>
      <c r="D1369" s="3"/>
      <c r="E1369" s="2"/>
      <c r="F1369" s="2"/>
      <c r="G1369" s="2"/>
      <c r="H1369" s="4"/>
      <c r="I1369" s="4"/>
    </row>
    <row r="1370" spans="1:9" x14ac:dyDescent="0.25">
      <c r="A1370" s="1"/>
      <c r="B1370" s="2" t="s">
        <v>13</v>
      </c>
      <c r="C1370" s="2" t="s">
        <v>307</v>
      </c>
      <c r="D1370" s="3">
        <v>46105</v>
      </c>
      <c r="E1370" s="2" t="s">
        <v>280</v>
      </c>
      <c r="F1370" s="2"/>
      <c r="G1370" s="2" t="s">
        <v>166</v>
      </c>
      <c r="H1370" s="4"/>
      <c r="I1370" s="4">
        <v>-2109.3200000000002</v>
      </c>
    </row>
    <row r="1371" spans="1:9" x14ac:dyDescent="0.25">
      <c r="A1371" s="2" t="s">
        <v>8</v>
      </c>
      <c r="B1371" s="2"/>
      <c r="C1371" s="2"/>
      <c r="D1371" s="3"/>
      <c r="E1371" s="2"/>
      <c r="F1371" s="2"/>
      <c r="G1371" s="2"/>
      <c r="H1371" s="4"/>
      <c r="I1371" s="4"/>
    </row>
    <row r="1372" spans="1:9" x14ac:dyDescent="0.25">
      <c r="A1372" s="5"/>
      <c r="B1372" s="5"/>
      <c r="C1372" s="5"/>
      <c r="D1372" s="6"/>
      <c r="E1372" s="5"/>
      <c r="F1372" s="5"/>
      <c r="G1372" s="5" t="s">
        <v>230</v>
      </c>
      <c r="H1372" s="8">
        <v>-1400</v>
      </c>
      <c r="I1372" s="8">
        <v>1400</v>
      </c>
    </row>
    <row r="1373" spans="1:9" x14ac:dyDescent="0.25">
      <c r="A1373" s="5"/>
      <c r="B1373" s="5"/>
      <c r="C1373" s="5"/>
      <c r="D1373" s="6"/>
      <c r="E1373" s="5"/>
      <c r="F1373" s="5"/>
      <c r="G1373" s="5" t="s">
        <v>231</v>
      </c>
      <c r="H1373" s="8">
        <v>-446.25</v>
      </c>
      <c r="I1373" s="8">
        <v>446.25</v>
      </c>
    </row>
    <row r="1374" spans="1:9" x14ac:dyDescent="0.25">
      <c r="A1374" s="5"/>
      <c r="B1374" s="5"/>
      <c r="C1374" s="5"/>
      <c r="D1374" s="6"/>
      <c r="E1374" s="5"/>
      <c r="F1374" s="5"/>
      <c r="G1374" s="5" t="s">
        <v>170</v>
      </c>
      <c r="H1374" s="8">
        <v>-840</v>
      </c>
      <c r="I1374" s="8">
        <v>840</v>
      </c>
    </row>
    <row r="1375" spans="1:9" x14ac:dyDescent="0.25">
      <c r="A1375" s="5"/>
      <c r="B1375" s="5"/>
      <c r="C1375" s="5"/>
      <c r="D1375" s="6"/>
      <c r="E1375" s="5"/>
      <c r="F1375" s="5"/>
      <c r="G1375" s="5" t="s">
        <v>223</v>
      </c>
      <c r="H1375" s="8">
        <v>214.9</v>
      </c>
      <c r="I1375" s="8">
        <v>-214.9</v>
      </c>
    </row>
    <row r="1376" spans="1:9" x14ac:dyDescent="0.25">
      <c r="A1376" s="5"/>
      <c r="B1376" s="5"/>
      <c r="C1376" s="5"/>
      <c r="D1376" s="6"/>
      <c r="E1376" s="5"/>
      <c r="F1376" s="5"/>
      <c r="G1376" s="5" t="s">
        <v>187</v>
      </c>
      <c r="H1376" s="8">
        <v>-174.07</v>
      </c>
      <c r="I1376" s="8">
        <v>174.07</v>
      </c>
    </row>
    <row r="1377" spans="1:9" x14ac:dyDescent="0.25">
      <c r="A1377" s="5"/>
      <c r="B1377" s="5"/>
      <c r="C1377" s="5"/>
      <c r="D1377" s="6"/>
      <c r="E1377" s="5"/>
      <c r="F1377" s="5"/>
      <c r="G1377" s="5" t="s">
        <v>224</v>
      </c>
      <c r="H1377" s="8">
        <v>174.07</v>
      </c>
      <c r="I1377" s="8">
        <v>-174.07</v>
      </c>
    </row>
    <row r="1378" spans="1:9" x14ac:dyDescent="0.25">
      <c r="A1378" s="5"/>
      <c r="B1378" s="5"/>
      <c r="C1378" s="5"/>
      <c r="D1378" s="6"/>
      <c r="E1378" s="5"/>
      <c r="F1378" s="5"/>
      <c r="G1378" s="5" t="s">
        <v>188</v>
      </c>
      <c r="H1378" s="8">
        <v>10</v>
      </c>
      <c r="I1378" s="8">
        <v>-10</v>
      </c>
    </row>
    <row r="1379" spans="1:9" x14ac:dyDescent="0.25">
      <c r="A1379" s="5"/>
      <c r="B1379" s="5"/>
      <c r="C1379" s="5"/>
      <c r="D1379" s="6"/>
      <c r="E1379" s="5"/>
      <c r="F1379" s="5"/>
      <c r="G1379" s="5" t="s">
        <v>188</v>
      </c>
      <c r="H1379" s="8">
        <v>17.53</v>
      </c>
      <c r="I1379" s="8">
        <v>-17.53</v>
      </c>
    </row>
    <row r="1380" spans="1:9" x14ac:dyDescent="0.25">
      <c r="A1380" s="5"/>
      <c r="B1380" s="5"/>
      <c r="C1380" s="5"/>
      <c r="D1380" s="6"/>
      <c r="E1380" s="5"/>
      <c r="F1380" s="5"/>
      <c r="G1380" s="5" t="s">
        <v>229</v>
      </c>
      <c r="H1380" s="8">
        <v>129</v>
      </c>
      <c r="I1380" s="8">
        <v>-129</v>
      </c>
    </row>
    <row r="1381" spans="1:9" x14ac:dyDescent="0.25">
      <c r="A1381" s="5"/>
      <c r="B1381" s="5"/>
      <c r="C1381" s="5"/>
      <c r="D1381" s="6"/>
      <c r="E1381" s="5"/>
      <c r="F1381" s="5"/>
      <c r="G1381" s="5" t="s">
        <v>225</v>
      </c>
      <c r="H1381" s="8">
        <v>-166.55</v>
      </c>
      <c r="I1381" s="8">
        <v>166.55</v>
      </c>
    </row>
    <row r="1382" spans="1:9" x14ac:dyDescent="0.25">
      <c r="A1382" s="5"/>
      <c r="B1382" s="5"/>
      <c r="C1382" s="5"/>
      <c r="D1382" s="6"/>
      <c r="E1382" s="5"/>
      <c r="F1382" s="5"/>
      <c r="G1382" s="5" t="s">
        <v>226</v>
      </c>
      <c r="H1382" s="8">
        <v>166.55</v>
      </c>
      <c r="I1382" s="8">
        <v>-166.55</v>
      </c>
    </row>
    <row r="1383" spans="1:9" x14ac:dyDescent="0.25">
      <c r="A1383" s="5"/>
      <c r="B1383" s="5"/>
      <c r="C1383" s="5"/>
      <c r="D1383" s="6"/>
      <c r="E1383" s="5"/>
      <c r="F1383" s="5"/>
      <c r="G1383" s="5" t="s">
        <v>226</v>
      </c>
      <c r="H1383" s="8">
        <v>166.55</v>
      </c>
      <c r="I1383" s="8">
        <v>-166.55</v>
      </c>
    </row>
    <row r="1384" spans="1:9" x14ac:dyDescent="0.25">
      <c r="A1384" s="5"/>
      <c r="B1384" s="5"/>
      <c r="C1384" s="5"/>
      <c r="D1384" s="6"/>
      <c r="E1384" s="5"/>
      <c r="F1384" s="5"/>
      <c r="G1384" s="5" t="s">
        <v>227</v>
      </c>
      <c r="H1384" s="8">
        <v>-38.950000000000003</v>
      </c>
      <c r="I1384" s="8">
        <v>38.950000000000003</v>
      </c>
    </row>
    <row r="1385" spans="1:9" x14ac:dyDescent="0.25">
      <c r="A1385" s="5"/>
      <c r="B1385" s="5"/>
      <c r="C1385" s="5"/>
      <c r="D1385" s="6"/>
      <c r="E1385" s="5"/>
      <c r="F1385" s="5"/>
      <c r="G1385" s="5" t="s">
        <v>226</v>
      </c>
      <c r="H1385" s="8">
        <v>38.950000000000003</v>
      </c>
      <c r="I1385" s="8">
        <v>-38.950000000000003</v>
      </c>
    </row>
    <row r="1386" spans="1:9" ht="15.75" thickBot="1" x14ac:dyDescent="0.3">
      <c r="A1386" s="5"/>
      <c r="B1386" s="5"/>
      <c r="C1386" s="5"/>
      <c r="D1386" s="6"/>
      <c r="E1386" s="5"/>
      <c r="F1386" s="5"/>
      <c r="G1386" s="5" t="s">
        <v>226</v>
      </c>
      <c r="H1386" s="7">
        <v>38.950000000000003</v>
      </c>
      <c r="I1386" s="7">
        <v>-38.950000000000003</v>
      </c>
    </row>
    <row r="1387" spans="1:9" x14ac:dyDescent="0.25">
      <c r="A1387" s="5" t="s">
        <v>9</v>
      </c>
      <c r="B1387" s="5"/>
      <c r="C1387" s="5"/>
      <c r="D1387" s="6"/>
      <c r="E1387" s="5"/>
      <c r="F1387" s="5"/>
      <c r="G1387" s="5"/>
      <c r="H1387" s="8">
        <f>ROUND(SUM(H1371:H1386),5)</f>
        <v>-2109.3200000000002</v>
      </c>
      <c r="I1387" s="8">
        <f>ROUND(SUM(I1371:I1386),5)</f>
        <v>2109.3200000000002</v>
      </c>
    </row>
    <row r="1388" spans="1:9" x14ac:dyDescent="0.25">
      <c r="A1388" s="2" t="s">
        <v>8</v>
      </c>
      <c r="B1388" s="2"/>
      <c r="C1388" s="2"/>
      <c r="D1388" s="3"/>
      <c r="E1388" s="2"/>
      <c r="F1388" s="2"/>
      <c r="G1388" s="2"/>
      <c r="H1388" s="4"/>
      <c r="I1388" s="4"/>
    </row>
    <row r="1389" spans="1:9" x14ac:dyDescent="0.25">
      <c r="A1389" s="1"/>
      <c r="B1389" s="2" t="s">
        <v>13</v>
      </c>
      <c r="C1389" s="2" t="s">
        <v>308</v>
      </c>
      <c r="D1389" s="3">
        <v>46105</v>
      </c>
      <c r="E1389" s="2" t="s">
        <v>281</v>
      </c>
      <c r="F1389" s="2"/>
      <c r="G1389" s="2" t="s">
        <v>166</v>
      </c>
      <c r="H1389" s="4"/>
      <c r="I1389" s="4">
        <v>-2746.51</v>
      </c>
    </row>
    <row r="1390" spans="1:9" x14ac:dyDescent="0.25">
      <c r="A1390" s="2" t="s">
        <v>8</v>
      </c>
      <c r="B1390" s="2"/>
      <c r="C1390" s="2"/>
      <c r="D1390" s="3"/>
      <c r="E1390" s="2"/>
      <c r="F1390" s="2"/>
      <c r="G1390" s="2"/>
      <c r="H1390" s="4"/>
      <c r="I1390" s="4"/>
    </row>
    <row r="1391" spans="1:9" x14ac:dyDescent="0.25">
      <c r="A1391" s="5"/>
      <c r="B1391" s="5"/>
      <c r="C1391" s="5"/>
      <c r="D1391" s="6"/>
      <c r="E1391" s="5"/>
      <c r="F1391" s="5"/>
      <c r="G1391" s="5" t="s">
        <v>230</v>
      </c>
      <c r="H1391" s="8">
        <v>-175</v>
      </c>
      <c r="I1391" s="8">
        <v>175</v>
      </c>
    </row>
    <row r="1392" spans="1:9" x14ac:dyDescent="0.25">
      <c r="A1392" s="5"/>
      <c r="B1392" s="5"/>
      <c r="C1392" s="5"/>
      <c r="D1392" s="6"/>
      <c r="E1392" s="5"/>
      <c r="F1392" s="5"/>
      <c r="G1392" s="5" t="s">
        <v>231</v>
      </c>
      <c r="H1392" s="8">
        <v>-1693.13</v>
      </c>
      <c r="I1392" s="8">
        <v>1693.13</v>
      </c>
    </row>
    <row r="1393" spans="1:9" x14ac:dyDescent="0.25">
      <c r="A1393" s="5"/>
      <c r="B1393" s="5"/>
      <c r="C1393" s="5"/>
      <c r="D1393" s="6"/>
      <c r="E1393" s="5"/>
      <c r="F1393" s="5"/>
      <c r="G1393" s="5" t="s">
        <v>170</v>
      </c>
      <c r="H1393" s="8">
        <v>-1225</v>
      </c>
      <c r="I1393" s="8">
        <v>1225</v>
      </c>
    </row>
    <row r="1394" spans="1:9" x14ac:dyDescent="0.25">
      <c r="A1394" s="5"/>
      <c r="B1394" s="5"/>
      <c r="C1394" s="5"/>
      <c r="D1394" s="6"/>
      <c r="E1394" s="5"/>
      <c r="F1394" s="5"/>
      <c r="G1394" s="5" t="s">
        <v>229</v>
      </c>
      <c r="H1394" s="8">
        <v>110</v>
      </c>
      <c r="I1394" s="8">
        <v>-110</v>
      </c>
    </row>
    <row r="1395" spans="1:9" x14ac:dyDescent="0.25">
      <c r="A1395" s="5"/>
      <c r="B1395" s="5"/>
      <c r="C1395" s="5"/>
      <c r="D1395" s="6"/>
      <c r="E1395" s="5"/>
      <c r="F1395" s="5"/>
      <c r="G1395" s="5" t="s">
        <v>225</v>
      </c>
      <c r="H1395" s="8">
        <v>-191.77</v>
      </c>
      <c r="I1395" s="8">
        <v>191.77</v>
      </c>
    </row>
    <row r="1396" spans="1:9" x14ac:dyDescent="0.25">
      <c r="A1396" s="5"/>
      <c r="B1396" s="5"/>
      <c r="C1396" s="5"/>
      <c r="D1396" s="6"/>
      <c r="E1396" s="5"/>
      <c r="F1396" s="5"/>
      <c r="G1396" s="5" t="s">
        <v>226</v>
      </c>
      <c r="H1396" s="8">
        <v>191.77</v>
      </c>
      <c r="I1396" s="8">
        <v>-191.77</v>
      </c>
    </row>
    <row r="1397" spans="1:9" x14ac:dyDescent="0.25">
      <c r="A1397" s="5"/>
      <c r="B1397" s="5"/>
      <c r="C1397" s="5"/>
      <c r="D1397" s="6"/>
      <c r="E1397" s="5"/>
      <c r="F1397" s="5"/>
      <c r="G1397" s="5" t="s">
        <v>226</v>
      </c>
      <c r="H1397" s="8">
        <v>191.77</v>
      </c>
      <c r="I1397" s="8">
        <v>-191.77</v>
      </c>
    </row>
    <row r="1398" spans="1:9" x14ac:dyDescent="0.25">
      <c r="A1398" s="5"/>
      <c r="B1398" s="5"/>
      <c r="C1398" s="5"/>
      <c r="D1398" s="6"/>
      <c r="E1398" s="5"/>
      <c r="F1398" s="5"/>
      <c r="G1398" s="5" t="s">
        <v>227</v>
      </c>
      <c r="H1398" s="8">
        <v>-44.85</v>
      </c>
      <c r="I1398" s="8">
        <v>44.85</v>
      </c>
    </row>
    <row r="1399" spans="1:9" x14ac:dyDescent="0.25">
      <c r="A1399" s="5"/>
      <c r="B1399" s="5"/>
      <c r="C1399" s="5"/>
      <c r="D1399" s="6"/>
      <c r="E1399" s="5"/>
      <c r="F1399" s="5"/>
      <c r="G1399" s="5" t="s">
        <v>226</v>
      </c>
      <c r="H1399" s="8">
        <v>44.85</v>
      </c>
      <c r="I1399" s="8">
        <v>-44.85</v>
      </c>
    </row>
    <row r="1400" spans="1:9" x14ac:dyDescent="0.25">
      <c r="A1400" s="5"/>
      <c r="B1400" s="5"/>
      <c r="C1400" s="5"/>
      <c r="D1400" s="6"/>
      <c r="E1400" s="5"/>
      <c r="F1400" s="5"/>
      <c r="G1400" s="5" t="s">
        <v>226</v>
      </c>
      <c r="H1400" s="8">
        <v>44.85</v>
      </c>
      <c r="I1400" s="8">
        <v>-44.85</v>
      </c>
    </row>
    <row r="1401" spans="1:9" x14ac:dyDescent="0.25">
      <c r="A1401" s="5"/>
      <c r="B1401" s="5"/>
      <c r="C1401" s="5"/>
      <c r="D1401" s="6"/>
      <c r="E1401" s="5"/>
      <c r="F1401" s="5"/>
      <c r="G1401" s="5" t="s">
        <v>233</v>
      </c>
      <c r="H1401" s="8">
        <v>-18.559999999999999</v>
      </c>
      <c r="I1401" s="8">
        <v>18.559999999999999</v>
      </c>
    </row>
    <row r="1402" spans="1:9" x14ac:dyDescent="0.25">
      <c r="A1402" s="5"/>
      <c r="B1402" s="5"/>
      <c r="C1402" s="5"/>
      <c r="D1402" s="6"/>
      <c r="E1402" s="5"/>
      <c r="F1402" s="5"/>
      <c r="G1402" s="5" t="s">
        <v>233</v>
      </c>
      <c r="H1402" s="8">
        <v>18.559999999999999</v>
      </c>
      <c r="I1402" s="8">
        <v>-18.559999999999999</v>
      </c>
    </row>
    <row r="1403" spans="1:9" x14ac:dyDescent="0.25">
      <c r="A1403" s="5"/>
      <c r="B1403" s="5"/>
      <c r="C1403" s="5"/>
      <c r="D1403" s="6"/>
      <c r="E1403" s="5"/>
      <c r="F1403" s="5"/>
      <c r="G1403" s="5" t="s">
        <v>226</v>
      </c>
      <c r="H1403" s="8">
        <v>-64.959999999999994</v>
      </c>
      <c r="I1403" s="8">
        <v>64.959999999999994</v>
      </c>
    </row>
    <row r="1404" spans="1:9" ht="15.75" thickBot="1" x14ac:dyDescent="0.3">
      <c r="A1404" s="5"/>
      <c r="B1404" s="5"/>
      <c r="C1404" s="5"/>
      <c r="D1404" s="6"/>
      <c r="E1404" s="5"/>
      <c r="F1404" s="5"/>
      <c r="G1404" s="5" t="s">
        <v>226</v>
      </c>
      <c r="H1404" s="7">
        <v>64.959999999999994</v>
      </c>
      <c r="I1404" s="7">
        <v>-64.959999999999994</v>
      </c>
    </row>
    <row r="1405" spans="1:9" x14ac:dyDescent="0.25">
      <c r="A1405" s="5" t="s">
        <v>9</v>
      </c>
      <c r="B1405" s="5"/>
      <c r="C1405" s="5"/>
      <c r="D1405" s="6"/>
      <c r="E1405" s="5"/>
      <c r="F1405" s="5"/>
      <c r="G1405" s="5"/>
      <c r="H1405" s="8">
        <f>ROUND(SUM(H1390:H1404),5)</f>
        <v>-2746.51</v>
      </c>
      <c r="I1405" s="8">
        <f>ROUND(SUM(I1390:I1404),5)</f>
        <v>2746.51</v>
      </c>
    </row>
    <row r="1406" spans="1:9" x14ac:dyDescent="0.25">
      <c r="A1406" s="2" t="s">
        <v>8</v>
      </c>
      <c r="B1406" s="2"/>
      <c r="C1406" s="2"/>
      <c r="D1406" s="3"/>
      <c r="E1406" s="2"/>
      <c r="F1406" s="2"/>
      <c r="G1406" s="2"/>
      <c r="H1406" s="4"/>
      <c r="I1406" s="4"/>
    </row>
    <row r="1407" spans="1:9" x14ac:dyDescent="0.25">
      <c r="A1407" s="1"/>
      <c r="B1407" s="2" t="s">
        <v>13</v>
      </c>
      <c r="C1407" s="2" t="s">
        <v>309</v>
      </c>
      <c r="D1407" s="3">
        <v>46105</v>
      </c>
      <c r="E1407" s="2" t="s">
        <v>282</v>
      </c>
      <c r="F1407" s="2"/>
      <c r="G1407" s="2" t="s">
        <v>166</v>
      </c>
      <c r="H1407" s="4"/>
      <c r="I1407" s="4">
        <v>-2582.02</v>
      </c>
    </row>
    <row r="1408" spans="1:9" x14ac:dyDescent="0.25">
      <c r="A1408" s="2" t="s">
        <v>8</v>
      </c>
      <c r="B1408" s="2"/>
      <c r="C1408" s="2"/>
      <c r="D1408" s="3"/>
      <c r="E1408" s="2"/>
      <c r="F1408" s="2"/>
      <c r="G1408" s="2"/>
      <c r="H1408" s="4"/>
      <c r="I1408" s="4"/>
    </row>
    <row r="1409" spans="1:9" x14ac:dyDescent="0.25">
      <c r="A1409" s="5"/>
      <c r="B1409" s="5"/>
      <c r="C1409" s="5"/>
      <c r="D1409" s="6"/>
      <c r="E1409" s="5"/>
      <c r="F1409" s="5"/>
      <c r="G1409" s="5" t="s">
        <v>230</v>
      </c>
      <c r="H1409" s="8">
        <v>-1520</v>
      </c>
      <c r="I1409" s="8">
        <v>1520</v>
      </c>
    </row>
    <row r="1410" spans="1:9" x14ac:dyDescent="0.25">
      <c r="A1410" s="5"/>
      <c r="B1410" s="5"/>
      <c r="C1410" s="5"/>
      <c r="D1410" s="6"/>
      <c r="E1410" s="5"/>
      <c r="F1410" s="5"/>
      <c r="G1410" s="5" t="s">
        <v>231</v>
      </c>
      <c r="H1410" s="8">
        <v>-883.5</v>
      </c>
      <c r="I1410" s="8">
        <v>883.5</v>
      </c>
    </row>
    <row r="1411" spans="1:9" x14ac:dyDescent="0.25">
      <c r="A1411" s="5"/>
      <c r="B1411" s="5"/>
      <c r="C1411" s="5"/>
      <c r="D1411" s="6"/>
      <c r="E1411" s="5"/>
      <c r="F1411" s="5"/>
      <c r="G1411" s="5" t="s">
        <v>170</v>
      </c>
      <c r="H1411" s="8">
        <v>-1140</v>
      </c>
      <c r="I1411" s="8">
        <v>1140</v>
      </c>
    </row>
    <row r="1412" spans="1:9" x14ac:dyDescent="0.25">
      <c r="A1412" s="5"/>
      <c r="B1412" s="5"/>
      <c r="C1412" s="5"/>
      <c r="D1412" s="6"/>
      <c r="E1412" s="5"/>
      <c r="F1412" s="5"/>
      <c r="G1412" s="5" t="s">
        <v>223</v>
      </c>
      <c r="H1412" s="8">
        <v>283.48</v>
      </c>
      <c r="I1412" s="8">
        <v>-283.48</v>
      </c>
    </row>
    <row r="1413" spans="1:9" x14ac:dyDescent="0.25">
      <c r="A1413" s="5"/>
      <c r="B1413" s="5"/>
      <c r="C1413" s="5"/>
      <c r="D1413" s="6"/>
      <c r="E1413" s="5"/>
      <c r="F1413" s="5"/>
      <c r="G1413" s="5" t="s">
        <v>188</v>
      </c>
      <c r="H1413" s="8">
        <v>18.93</v>
      </c>
      <c r="I1413" s="8">
        <v>-18.93</v>
      </c>
    </row>
    <row r="1414" spans="1:9" x14ac:dyDescent="0.25">
      <c r="A1414" s="5"/>
      <c r="B1414" s="5"/>
      <c r="C1414" s="5"/>
      <c r="D1414" s="6"/>
      <c r="E1414" s="5"/>
      <c r="F1414" s="5"/>
      <c r="G1414" s="5" t="s">
        <v>188</v>
      </c>
      <c r="H1414" s="8">
        <v>10</v>
      </c>
      <c r="I1414" s="8">
        <v>-10</v>
      </c>
    </row>
    <row r="1415" spans="1:9" x14ac:dyDescent="0.25">
      <c r="A1415" s="5"/>
      <c r="B1415" s="5"/>
      <c r="C1415" s="5"/>
      <c r="D1415" s="6"/>
      <c r="E1415" s="5"/>
      <c r="F1415" s="5"/>
      <c r="G1415" s="5" t="s">
        <v>187</v>
      </c>
      <c r="H1415" s="8">
        <v>-229.62</v>
      </c>
      <c r="I1415" s="8">
        <v>229.62</v>
      </c>
    </row>
    <row r="1416" spans="1:9" x14ac:dyDescent="0.25">
      <c r="A1416" s="5"/>
      <c r="B1416" s="5"/>
      <c r="C1416" s="5"/>
      <c r="D1416" s="6"/>
      <c r="E1416" s="5"/>
      <c r="F1416" s="5"/>
      <c r="G1416" s="5" t="s">
        <v>224</v>
      </c>
      <c r="H1416" s="8">
        <v>229.62</v>
      </c>
      <c r="I1416" s="8">
        <v>-229.62</v>
      </c>
    </row>
    <row r="1417" spans="1:9" x14ac:dyDescent="0.25">
      <c r="A1417" s="5"/>
      <c r="B1417" s="5"/>
      <c r="C1417" s="5"/>
      <c r="D1417" s="6"/>
      <c r="E1417" s="5"/>
      <c r="F1417" s="5"/>
      <c r="G1417" s="5" t="s">
        <v>229</v>
      </c>
      <c r="H1417" s="8">
        <v>378</v>
      </c>
      <c r="I1417" s="8">
        <v>-378</v>
      </c>
    </row>
    <row r="1418" spans="1:9" x14ac:dyDescent="0.25">
      <c r="A1418" s="5"/>
      <c r="B1418" s="5"/>
      <c r="C1418" s="5"/>
      <c r="D1418" s="6"/>
      <c r="E1418" s="5"/>
      <c r="F1418" s="5"/>
      <c r="G1418" s="5" t="s">
        <v>225</v>
      </c>
      <c r="H1418" s="8">
        <v>-219.69</v>
      </c>
      <c r="I1418" s="8">
        <v>219.69</v>
      </c>
    </row>
    <row r="1419" spans="1:9" x14ac:dyDescent="0.25">
      <c r="A1419" s="5"/>
      <c r="B1419" s="5"/>
      <c r="C1419" s="5"/>
      <c r="D1419" s="6"/>
      <c r="E1419" s="5"/>
      <c r="F1419" s="5"/>
      <c r="G1419" s="5" t="s">
        <v>226</v>
      </c>
      <c r="H1419" s="8">
        <v>219.69</v>
      </c>
      <c r="I1419" s="8">
        <v>-219.69</v>
      </c>
    </row>
    <row r="1420" spans="1:9" x14ac:dyDescent="0.25">
      <c r="A1420" s="5"/>
      <c r="B1420" s="5"/>
      <c r="C1420" s="5"/>
      <c r="D1420" s="6"/>
      <c r="E1420" s="5"/>
      <c r="F1420" s="5"/>
      <c r="G1420" s="5" t="s">
        <v>226</v>
      </c>
      <c r="H1420" s="8">
        <v>219.69</v>
      </c>
      <c r="I1420" s="8">
        <v>-219.69</v>
      </c>
    </row>
    <row r="1421" spans="1:9" x14ac:dyDescent="0.25">
      <c r="A1421" s="5"/>
      <c r="B1421" s="5"/>
      <c r="C1421" s="5"/>
      <c r="D1421" s="6"/>
      <c r="E1421" s="5"/>
      <c r="F1421" s="5"/>
      <c r="G1421" s="5" t="s">
        <v>227</v>
      </c>
      <c r="H1421" s="8">
        <v>-51.38</v>
      </c>
      <c r="I1421" s="8">
        <v>51.38</v>
      </c>
    </row>
    <row r="1422" spans="1:9" x14ac:dyDescent="0.25">
      <c r="A1422" s="5"/>
      <c r="B1422" s="5"/>
      <c r="C1422" s="5"/>
      <c r="D1422" s="6"/>
      <c r="E1422" s="5"/>
      <c r="F1422" s="5"/>
      <c r="G1422" s="5" t="s">
        <v>226</v>
      </c>
      <c r="H1422" s="8">
        <v>51.38</v>
      </c>
      <c r="I1422" s="8">
        <v>-51.38</v>
      </c>
    </row>
    <row r="1423" spans="1:9" ht="15.75" thickBot="1" x14ac:dyDescent="0.3">
      <c r="A1423" s="5"/>
      <c r="B1423" s="5"/>
      <c r="C1423" s="5"/>
      <c r="D1423" s="6"/>
      <c r="E1423" s="5"/>
      <c r="F1423" s="5"/>
      <c r="G1423" s="5" t="s">
        <v>226</v>
      </c>
      <c r="H1423" s="7">
        <v>51.38</v>
      </c>
      <c r="I1423" s="7">
        <v>-51.38</v>
      </c>
    </row>
    <row r="1424" spans="1:9" x14ac:dyDescent="0.25">
      <c r="A1424" s="5" t="s">
        <v>9</v>
      </c>
      <c r="B1424" s="5"/>
      <c r="C1424" s="5"/>
      <c r="D1424" s="6"/>
      <c r="E1424" s="5"/>
      <c r="F1424" s="5"/>
      <c r="G1424" s="5"/>
      <c r="H1424" s="8">
        <f>ROUND(SUM(H1408:H1423),5)</f>
        <v>-2582.02</v>
      </c>
      <c r="I1424" s="8">
        <f>ROUND(SUM(I1408:I1423),5)</f>
        <v>2582.02</v>
      </c>
    </row>
    <row r="1425" spans="1:9" x14ac:dyDescent="0.25">
      <c r="A1425" s="2" t="s">
        <v>8</v>
      </c>
      <c r="B1425" s="2"/>
      <c r="C1425" s="2"/>
      <c r="D1425" s="3"/>
      <c r="E1425" s="2"/>
      <c r="F1425" s="2"/>
      <c r="G1425" s="2"/>
      <c r="H1425" s="4"/>
      <c r="I1425" s="4"/>
    </row>
    <row r="1426" spans="1:9" x14ac:dyDescent="0.25">
      <c r="A1426" s="1"/>
      <c r="B1426" s="2" t="s">
        <v>13</v>
      </c>
      <c r="C1426" s="2" t="s">
        <v>310</v>
      </c>
      <c r="D1426" s="3">
        <v>46105</v>
      </c>
      <c r="E1426" s="2" t="s">
        <v>313</v>
      </c>
      <c r="F1426" s="2"/>
      <c r="G1426" s="2" t="s">
        <v>166</v>
      </c>
      <c r="H1426" s="4"/>
      <c r="I1426" s="4">
        <v>-3051.65</v>
      </c>
    </row>
    <row r="1427" spans="1:9" x14ac:dyDescent="0.25">
      <c r="A1427" s="2" t="s">
        <v>8</v>
      </c>
      <c r="B1427" s="2"/>
      <c r="C1427" s="2"/>
      <c r="D1427" s="3"/>
      <c r="E1427" s="2"/>
      <c r="F1427" s="2"/>
      <c r="G1427" s="2"/>
      <c r="H1427" s="4"/>
      <c r="I1427" s="4"/>
    </row>
    <row r="1428" spans="1:9" x14ac:dyDescent="0.25">
      <c r="A1428" s="5"/>
      <c r="B1428" s="5"/>
      <c r="C1428" s="5"/>
      <c r="D1428" s="6"/>
      <c r="E1428" s="5"/>
      <c r="F1428" s="5"/>
      <c r="G1428" s="5" t="s">
        <v>286</v>
      </c>
      <c r="H1428" s="8">
        <v>-4230.7700000000004</v>
      </c>
      <c r="I1428" s="8">
        <v>4230.7700000000004</v>
      </c>
    </row>
    <row r="1429" spans="1:9" x14ac:dyDescent="0.25">
      <c r="A1429" s="5"/>
      <c r="B1429" s="5"/>
      <c r="C1429" s="5"/>
      <c r="D1429" s="6"/>
      <c r="E1429" s="5"/>
      <c r="F1429" s="5"/>
      <c r="G1429" s="5" t="s">
        <v>223</v>
      </c>
      <c r="H1429" s="8">
        <v>338.46</v>
      </c>
      <c r="I1429" s="8">
        <v>-338.46</v>
      </c>
    </row>
    <row r="1430" spans="1:9" x14ac:dyDescent="0.25">
      <c r="A1430" s="5"/>
      <c r="B1430" s="5"/>
      <c r="C1430" s="5"/>
      <c r="D1430" s="6"/>
      <c r="E1430" s="5"/>
      <c r="F1430" s="5"/>
      <c r="G1430" s="5" t="s">
        <v>187</v>
      </c>
      <c r="H1430" s="8">
        <v>-274.14999999999998</v>
      </c>
      <c r="I1430" s="8">
        <v>274.14999999999998</v>
      </c>
    </row>
    <row r="1431" spans="1:9" x14ac:dyDescent="0.25">
      <c r="A1431" s="5"/>
      <c r="B1431" s="5"/>
      <c r="C1431" s="5"/>
      <c r="D1431" s="6"/>
      <c r="E1431" s="5"/>
      <c r="F1431" s="5"/>
      <c r="G1431" s="5" t="s">
        <v>224</v>
      </c>
      <c r="H1431" s="8">
        <v>274.14999999999998</v>
      </c>
      <c r="I1431" s="8">
        <v>-274.14999999999998</v>
      </c>
    </row>
    <row r="1432" spans="1:9" x14ac:dyDescent="0.25">
      <c r="A1432" s="5"/>
      <c r="B1432" s="5"/>
      <c r="C1432" s="5"/>
      <c r="D1432" s="6"/>
      <c r="E1432" s="5"/>
      <c r="F1432" s="5"/>
      <c r="G1432" s="5" t="s">
        <v>229</v>
      </c>
      <c r="H1432" s="8">
        <v>517</v>
      </c>
      <c r="I1432" s="8">
        <v>-517</v>
      </c>
    </row>
    <row r="1433" spans="1:9" x14ac:dyDescent="0.25">
      <c r="A1433" s="5"/>
      <c r="B1433" s="5"/>
      <c r="C1433" s="5"/>
      <c r="D1433" s="6"/>
      <c r="E1433" s="5"/>
      <c r="F1433" s="5"/>
      <c r="G1433" s="5" t="s">
        <v>225</v>
      </c>
      <c r="H1433" s="8">
        <v>-262.31</v>
      </c>
      <c r="I1433" s="8">
        <v>262.31</v>
      </c>
    </row>
    <row r="1434" spans="1:9" x14ac:dyDescent="0.25">
      <c r="A1434" s="5"/>
      <c r="B1434" s="5"/>
      <c r="C1434" s="5"/>
      <c r="D1434" s="6"/>
      <c r="E1434" s="5"/>
      <c r="F1434" s="5"/>
      <c r="G1434" s="5" t="s">
        <v>226</v>
      </c>
      <c r="H1434" s="8">
        <v>262.31</v>
      </c>
      <c r="I1434" s="8">
        <v>-262.31</v>
      </c>
    </row>
    <row r="1435" spans="1:9" x14ac:dyDescent="0.25">
      <c r="A1435" s="5"/>
      <c r="B1435" s="5"/>
      <c r="C1435" s="5"/>
      <c r="D1435" s="6"/>
      <c r="E1435" s="5"/>
      <c r="F1435" s="5"/>
      <c r="G1435" s="5" t="s">
        <v>226</v>
      </c>
      <c r="H1435" s="8">
        <v>262.31</v>
      </c>
      <c r="I1435" s="8">
        <v>-262.31</v>
      </c>
    </row>
    <row r="1436" spans="1:9" x14ac:dyDescent="0.25">
      <c r="A1436" s="5"/>
      <c r="B1436" s="5"/>
      <c r="C1436" s="5"/>
      <c r="D1436" s="6"/>
      <c r="E1436" s="5"/>
      <c r="F1436" s="5"/>
      <c r="G1436" s="5" t="s">
        <v>227</v>
      </c>
      <c r="H1436" s="8">
        <v>-61.35</v>
      </c>
      <c r="I1436" s="8">
        <v>61.35</v>
      </c>
    </row>
    <row r="1437" spans="1:9" x14ac:dyDescent="0.25">
      <c r="A1437" s="5"/>
      <c r="B1437" s="5"/>
      <c r="C1437" s="5"/>
      <c r="D1437" s="6"/>
      <c r="E1437" s="5"/>
      <c r="F1437" s="5"/>
      <c r="G1437" s="5" t="s">
        <v>226</v>
      </c>
      <c r="H1437" s="8">
        <v>61.35</v>
      </c>
      <c r="I1437" s="8">
        <v>-61.35</v>
      </c>
    </row>
    <row r="1438" spans="1:9" x14ac:dyDescent="0.25">
      <c r="A1438" s="5"/>
      <c r="B1438" s="5"/>
      <c r="C1438" s="5"/>
      <c r="D1438" s="6"/>
      <c r="E1438" s="5"/>
      <c r="F1438" s="5"/>
      <c r="G1438" s="5" t="s">
        <v>226</v>
      </c>
      <c r="H1438" s="8">
        <v>61.35</v>
      </c>
      <c r="I1438" s="8">
        <v>-61.35</v>
      </c>
    </row>
    <row r="1439" spans="1:9" x14ac:dyDescent="0.25">
      <c r="A1439" s="5"/>
      <c r="B1439" s="5"/>
      <c r="C1439" s="5"/>
      <c r="D1439" s="6"/>
      <c r="E1439" s="5"/>
      <c r="F1439" s="5"/>
      <c r="G1439" s="5" t="s">
        <v>233</v>
      </c>
      <c r="H1439" s="8">
        <v>-25.38</v>
      </c>
      <c r="I1439" s="8">
        <v>25.38</v>
      </c>
    </row>
    <row r="1440" spans="1:9" x14ac:dyDescent="0.25">
      <c r="A1440" s="5"/>
      <c r="B1440" s="5"/>
      <c r="C1440" s="5"/>
      <c r="D1440" s="6"/>
      <c r="E1440" s="5"/>
      <c r="F1440" s="5"/>
      <c r="G1440" s="5" t="s">
        <v>233</v>
      </c>
      <c r="H1440" s="8">
        <v>25.38</v>
      </c>
      <c r="I1440" s="8">
        <v>-25.38</v>
      </c>
    </row>
    <row r="1441" spans="1:9" x14ac:dyDescent="0.25">
      <c r="A1441" s="5"/>
      <c r="B1441" s="5"/>
      <c r="C1441" s="5"/>
      <c r="D1441" s="6"/>
      <c r="E1441" s="5"/>
      <c r="F1441" s="5"/>
      <c r="G1441" s="5" t="s">
        <v>226</v>
      </c>
      <c r="H1441" s="8">
        <v>-88.85</v>
      </c>
      <c r="I1441" s="8">
        <v>88.85</v>
      </c>
    </row>
    <row r="1442" spans="1:9" ht="15.75" thickBot="1" x14ac:dyDescent="0.3">
      <c r="A1442" s="5"/>
      <c r="B1442" s="5"/>
      <c r="C1442" s="5"/>
      <c r="D1442" s="6"/>
      <c r="E1442" s="5"/>
      <c r="F1442" s="5"/>
      <c r="G1442" s="5" t="s">
        <v>226</v>
      </c>
      <c r="H1442" s="7">
        <v>88.85</v>
      </c>
      <c r="I1442" s="7">
        <v>-88.85</v>
      </c>
    </row>
    <row r="1443" spans="1:9" x14ac:dyDescent="0.25">
      <c r="A1443" s="5" t="s">
        <v>9</v>
      </c>
      <c r="B1443" s="5"/>
      <c r="C1443" s="5"/>
      <c r="D1443" s="6"/>
      <c r="E1443" s="5"/>
      <c r="F1443" s="5"/>
      <c r="G1443" s="5"/>
      <c r="H1443" s="8">
        <f>ROUND(SUM(H1427:H1442),5)</f>
        <v>-3051.65</v>
      </c>
      <c r="I1443" s="8">
        <f>ROUND(SUM(I1427:I1442),5)</f>
        <v>3051.65</v>
      </c>
    </row>
    <row r="1444" spans="1:9" x14ac:dyDescent="0.25">
      <c r="A1444" s="2" t="s">
        <v>8</v>
      </c>
      <c r="B1444" s="2"/>
      <c r="C1444" s="2"/>
      <c r="D1444" s="3"/>
      <c r="E1444" s="2"/>
      <c r="F1444" s="2"/>
      <c r="G1444" s="2"/>
      <c r="H1444" s="4"/>
      <c r="I1444" s="4"/>
    </row>
    <row r="1445" spans="1:9" x14ac:dyDescent="0.25">
      <c r="A1445" s="1"/>
      <c r="B1445" s="2" t="s">
        <v>234</v>
      </c>
      <c r="C1445" s="2" t="s">
        <v>311</v>
      </c>
      <c r="D1445" s="3">
        <v>46105</v>
      </c>
      <c r="E1445" s="2" t="s">
        <v>284</v>
      </c>
      <c r="F1445" s="2"/>
      <c r="G1445" s="2" t="s">
        <v>166</v>
      </c>
      <c r="H1445" s="4"/>
      <c r="I1445" s="4">
        <v>-15032.44</v>
      </c>
    </row>
    <row r="1446" spans="1:9" x14ac:dyDescent="0.25">
      <c r="A1446" s="2" t="s">
        <v>8</v>
      </c>
      <c r="B1446" s="2"/>
      <c r="C1446" s="2"/>
      <c r="D1446" s="3"/>
      <c r="E1446" s="2"/>
      <c r="F1446" s="2"/>
      <c r="G1446" s="2"/>
      <c r="H1446" s="4"/>
      <c r="I1446" s="4"/>
    </row>
    <row r="1447" spans="1:9" x14ac:dyDescent="0.25">
      <c r="A1447" s="5"/>
      <c r="B1447" s="5"/>
      <c r="C1447" s="5"/>
      <c r="D1447" s="6"/>
      <c r="E1447" s="5"/>
      <c r="F1447" s="5"/>
      <c r="G1447" s="5" t="s">
        <v>229</v>
      </c>
      <c r="H1447" s="8">
        <v>-4393</v>
      </c>
      <c r="I1447" s="8">
        <v>4393</v>
      </c>
    </row>
    <row r="1448" spans="1:9" x14ac:dyDescent="0.25">
      <c r="A1448" s="5"/>
      <c r="B1448" s="5"/>
      <c r="C1448" s="5"/>
      <c r="D1448" s="6"/>
      <c r="E1448" s="5"/>
      <c r="F1448" s="5"/>
      <c r="G1448" s="5" t="s">
        <v>226</v>
      </c>
      <c r="H1448" s="8">
        <v>-1008.33</v>
      </c>
      <c r="I1448" s="8">
        <v>1008.33</v>
      </c>
    </row>
    <row r="1449" spans="1:9" x14ac:dyDescent="0.25">
      <c r="A1449" s="5"/>
      <c r="B1449" s="5"/>
      <c r="C1449" s="5"/>
      <c r="D1449" s="6"/>
      <c r="E1449" s="5"/>
      <c r="F1449" s="5"/>
      <c r="G1449" s="5" t="s">
        <v>226</v>
      </c>
      <c r="H1449" s="8">
        <v>-1008.33</v>
      </c>
      <c r="I1449" s="8">
        <v>1008.33</v>
      </c>
    </row>
    <row r="1450" spans="1:9" x14ac:dyDescent="0.25">
      <c r="A1450" s="5"/>
      <c r="B1450" s="5"/>
      <c r="C1450" s="5"/>
      <c r="D1450" s="6"/>
      <c r="E1450" s="5"/>
      <c r="F1450" s="5"/>
      <c r="G1450" s="5" t="s">
        <v>226</v>
      </c>
      <c r="H1450" s="8">
        <v>-4311.3900000000003</v>
      </c>
      <c r="I1450" s="8">
        <v>4311.3900000000003</v>
      </c>
    </row>
    <row r="1451" spans="1:9" ht="15.75" thickBot="1" x14ac:dyDescent="0.3">
      <c r="A1451" s="5"/>
      <c r="B1451" s="5"/>
      <c r="C1451" s="5"/>
      <c r="D1451" s="6"/>
      <c r="E1451" s="5"/>
      <c r="F1451" s="5"/>
      <c r="G1451" s="5" t="s">
        <v>226</v>
      </c>
      <c r="H1451" s="7">
        <v>-4311.3900000000003</v>
      </c>
      <c r="I1451" s="7">
        <v>4311.3900000000003</v>
      </c>
    </row>
    <row r="1452" spans="1:9" x14ac:dyDescent="0.25">
      <c r="A1452" s="5" t="s">
        <v>9</v>
      </c>
      <c r="B1452" s="5"/>
      <c r="C1452" s="5"/>
      <c r="D1452" s="6"/>
      <c r="E1452" s="5"/>
      <c r="F1452" s="5"/>
      <c r="G1452" s="5"/>
      <c r="H1452" s="8">
        <f>ROUND(SUM(H1446:H1451),5)</f>
        <v>-15032.44</v>
      </c>
      <c r="I1452" s="8">
        <f>ROUND(SUM(I1446:I1451),5)</f>
        <v>15032.44</v>
      </c>
    </row>
    <row r="1453" spans="1:9" x14ac:dyDescent="0.25">
      <c r="A1453" s="2" t="s">
        <v>8</v>
      </c>
      <c r="B1453" s="2"/>
      <c r="C1453" s="2"/>
      <c r="D1453" s="3"/>
      <c r="E1453" s="2"/>
      <c r="F1453" s="2"/>
      <c r="G1453" s="2"/>
      <c r="H1453" s="4"/>
      <c r="I1453" s="4"/>
    </row>
    <row r="1454" spans="1:9" x14ac:dyDescent="0.25">
      <c r="A1454" s="1"/>
      <c r="B1454" s="2" t="s">
        <v>234</v>
      </c>
      <c r="C1454" s="2" t="s">
        <v>312</v>
      </c>
      <c r="D1454" s="3">
        <v>46105</v>
      </c>
      <c r="E1454" s="2" t="s">
        <v>283</v>
      </c>
      <c r="F1454" s="2"/>
      <c r="G1454" s="2" t="s">
        <v>166</v>
      </c>
      <c r="H1454" s="4"/>
      <c r="I1454" s="4">
        <v>-1321.63</v>
      </c>
    </row>
    <row r="1455" spans="1:9" x14ac:dyDescent="0.25">
      <c r="A1455" s="2" t="s">
        <v>8</v>
      </c>
      <c r="B1455" s="2"/>
      <c r="C1455" s="2"/>
      <c r="D1455" s="3"/>
      <c r="E1455" s="2"/>
      <c r="F1455" s="2"/>
      <c r="G1455" s="2"/>
      <c r="H1455" s="4"/>
      <c r="I1455" s="4"/>
    </row>
    <row r="1456" spans="1:9" ht="15.75" thickBot="1" x14ac:dyDescent="0.3">
      <c r="A1456" s="1"/>
      <c r="B1456" s="5"/>
      <c r="C1456" s="5"/>
      <c r="D1456" s="6"/>
      <c r="E1456" s="5"/>
      <c r="F1456" s="5"/>
      <c r="G1456" s="5" t="s">
        <v>232</v>
      </c>
      <c r="H1456" s="7">
        <v>-1321.63</v>
      </c>
      <c r="I1456" s="7">
        <v>1321.63</v>
      </c>
    </row>
    <row r="1457" spans="1:9" x14ac:dyDescent="0.25">
      <c r="A1457" s="5" t="s">
        <v>9</v>
      </c>
      <c r="B1457" s="5"/>
      <c r="C1457" s="5"/>
      <c r="D1457" s="6"/>
      <c r="E1457" s="5"/>
      <c r="F1457" s="5"/>
      <c r="G1457" s="5"/>
      <c r="H1457" s="8">
        <f>ROUND(SUM(H1455:H1456),5)</f>
        <v>-1321.63</v>
      </c>
      <c r="I1457" s="8">
        <f>ROUND(SUM(I1455:I1456),5)</f>
        <v>1321.63</v>
      </c>
    </row>
  </sheetData>
  <pageMargins left="0.7" right="0.7" top="0.75" bottom="0.75" header="0.1" footer="0.3"/>
  <pageSetup orientation="portrait" r:id="rId1"/>
  <headerFooter>
    <oddHeader>&amp;L&amp;"Arial,Bold"&amp;8 8:32 AM
&amp;"Arial,Bold"&amp;8 04/09/26
&amp;"Arial,Bold"&amp;8 &amp;C&amp;"Arial,Bold"&amp;12 Village of Surfside Beach GF
&amp;"Arial,Bold"&amp;14 Check Detail
&amp;"Arial,Bold"&amp;10 March 2026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P&amp;L</vt:lpstr>
      <vt:lpstr>Budget vs. Actual</vt:lpstr>
      <vt:lpstr>Expenses</vt:lpstr>
      <vt:lpstr>Transaction List</vt:lpstr>
      <vt:lpstr>Unpaid Bills</vt:lpstr>
      <vt:lpstr>Check Register</vt:lpstr>
      <vt:lpstr>'Budget vs. Actual'!Print_Titles</vt:lpstr>
      <vt:lpstr>'Check Register'!Print_Titles</vt:lpstr>
      <vt:lpstr>Expenses!Print_Titles</vt:lpstr>
      <vt:lpstr>'P&amp;L'!Print_Titles</vt:lpstr>
      <vt:lpstr>'Transaction List'!Print_Titles</vt:lpstr>
      <vt:lpstr>'Unpaid Bills'!Print_Titles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Christie Briones</dc:creator>
  <cp:lastModifiedBy>Christie Briones</cp:lastModifiedBy>
  <cp:lastPrinted>2026-04-09T15:40:55Z</cp:lastPrinted>
  <dcterms:created xsi:type="dcterms:W3CDTF">2026-04-09T13:32:16Z</dcterms:created>
  <dcterms:modified xsi:type="dcterms:W3CDTF">2026-04-09T15:43:15Z</dcterms:modified>
</cp:coreProperties>
</file>