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kkeeper\Desktop\Desktop Items\BOOKKEEPER\BKKPR SCANS\2026 Audit Prep\Financials\FY26 March\"/>
    </mc:Choice>
  </mc:AlternateContent>
  <xr:revisionPtr revIDLastSave="0" documentId="8_{83E64F5B-97B5-4C85-B487-01E392160BEA}" xr6:coauthVersionLast="47" xr6:coauthVersionMax="47" xr10:uidLastSave="{00000000-0000-0000-0000-000000000000}"/>
  <bookViews>
    <workbookView xWindow="3120" yWindow="3120" windowWidth="21600" windowHeight="11295" firstSheet="1" activeTab="6" xr2:uid="{C12EE85A-C9EA-4245-A312-41E98302FEA7}"/>
  </bookViews>
  <sheets>
    <sheet name="QuickBooks Desktop Export Tips" sheetId="7" r:id="rId1"/>
    <sheet name="P &amp; L" sheetId="3" r:id="rId2"/>
    <sheet name="Budget vs. Actual" sheetId="4" r:id="rId3"/>
    <sheet name="Expenses" sheetId="5" r:id="rId4"/>
    <sheet name="Transaction List" sheetId="2" r:id="rId5"/>
    <sheet name="Unpaid Bills" sheetId="1" r:id="rId6"/>
    <sheet name="Check Register" sheetId="6" r:id="rId7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'Budget vs. Actual'!$A:$F,'Budget vs. Actual'!$1:$2</definedName>
    <definedName name="_xlnm.Print_Titles" localSheetId="6">'Check Register'!$A:$A,'Check Register'!$1:$1</definedName>
    <definedName name="_xlnm.Print_Titles" localSheetId="3">Expenses!$A:$B,Expenses!$1:$1</definedName>
    <definedName name="_xlnm.Print_Titles" localSheetId="1">'P &amp; L'!$A:$E,'P &amp; L'!$1:$1</definedName>
    <definedName name="_xlnm.Print_Titles" localSheetId="4">'Transaction List'!$A:$A,'Transaction List'!$1:$1</definedName>
    <definedName name="QB_COLUMN_1" localSheetId="4" hidden="1">'Transaction List'!#REF!</definedName>
    <definedName name="QB_COLUMN_1" localSheetId="5" hidden="1">'Unpaid Bills'!#REF!</definedName>
    <definedName name="QB_COLUMN_13" localSheetId="5" hidden="1">'Unpaid Bills'!#REF!</definedName>
    <definedName name="QB_COLUMN_16" localSheetId="4" hidden="1">'Transaction List'!$G$1</definedName>
    <definedName name="QB_COLUMN_19" localSheetId="4" hidden="1">'Transaction List'!#REF!</definedName>
    <definedName name="QB_COLUMN_20" localSheetId="4" hidden="1">'Transaction List'!#REF!</definedName>
    <definedName name="QB_COLUMN_24" localSheetId="5" hidden="1">'Unpaid Bills'!#REF!</definedName>
    <definedName name="QB_COLUMN_25" localSheetId="5" hidden="1">'Unpaid Bills'!#REF!</definedName>
    <definedName name="QB_COLUMN_28" localSheetId="4" hidden="1">'Transaction List'!#REF!</definedName>
    <definedName name="QB_COLUMN_29" localSheetId="3" hidden="1">Expenses!$C$1</definedName>
    <definedName name="QB_COLUMN_29" localSheetId="1" hidden="1">'P &amp; L'!$F$1</definedName>
    <definedName name="QB_COLUMN_29" localSheetId="4" hidden="1">'Transaction List'!$H$1</definedName>
    <definedName name="QB_COLUMN_290" localSheetId="2" hidden="1">'Budget vs. Actual'!$J$1</definedName>
    <definedName name="QB_COLUMN_3" localSheetId="4" hidden="1">'Transaction List'!$C$1</definedName>
    <definedName name="QB_COLUMN_3" localSheetId="5" hidden="1">'Unpaid Bills'!#REF!</definedName>
    <definedName name="QB_COLUMN_4" localSheetId="4" hidden="1">'Transaction List'!$E$1</definedName>
    <definedName name="QB_COLUMN_4" localSheetId="5" hidden="1">'Unpaid Bills'!#REF!</definedName>
    <definedName name="QB_COLUMN_5" localSheetId="4" hidden="1">'Transaction List'!#REF!</definedName>
    <definedName name="QB_COLUMN_5" localSheetId="5" hidden="1">'Unpaid Bills'!#REF!</definedName>
    <definedName name="QB_COLUMN_59201" localSheetId="2" hidden="1">'Budget vs. Actual'!$G$2</definedName>
    <definedName name="QB_COLUMN_59202" localSheetId="2" hidden="1">'Budget vs. Actual'!$H$2</definedName>
    <definedName name="QB_COLUMN_59203" localSheetId="2" hidden="1">'Budget vs. Actual'!$I$2</definedName>
    <definedName name="QB_COLUMN_59204" localSheetId="2" hidden="1">'Budget vs. Actual'!$J$2</definedName>
    <definedName name="QB_COLUMN_59205" localSheetId="2" hidden="1">'Budget vs. Actual'!$K$2</definedName>
    <definedName name="QB_COLUMN_59206" localSheetId="2" hidden="1">'Budget vs. Actual'!$L$2</definedName>
    <definedName name="QB_COLUMN_59300" localSheetId="2" hidden="1">'Budget vs. Actual'!$M$2</definedName>
    <definedName name="QB_COLUMN_63620" localSheetId="2" hidden="1">'Budget vs. Actual'!$O$2</definedName>
    <definedName name="QB_COLUMN_63621" localSheetId="2" hidden="1">'Budget vs. Actual'!#REF!</definedName>
    <definedName name="QB_COLUMN_63622" localSheetId="2" hidden="1">'Budget vs. Actual'!#REF!</definedName>
    <definedName name="QB_COLUMN_63623" localSheetId="2" hidden="1">'Budget vs. Actual'!#REF!</definedName>
    <definedName name="QB_COLUMN_63624" localSheetId="2" hidden="1">'Budget vs. Actual'!#REF!</definedName>
    <definedName name="QB_COLUMN_63625" localSheetId="2" hidden="1">'Budget vs. Actual'!#REF!</definedName>
    <definedName name="QB_COLUMN_63626" localSheetId="2" hidden="1">'Budget vs. Actual'!#REF!</definedName>
    <definedName name="QB_COLUMN_64430" localSheetId="2" hidden="1">'Budget vs. Actual'!$P$2</definedName>
    <definedName name="QB_COLUMN_64431" localSheetId="2" hidden="1">'Budget vs. Actual'!#REF!</definedName>
    <definedName name="QB_COLUMN_64432" localSheetId="2" hidden="1">'Budget vs. Actual'!#REF!</definedName>
    <definedName name="QB_COLUMN_64433" localSheetId="2" hidden="1">'Budget vs. Actual'!#REF!</definedName>
    <definedName name="QB_COLUMN_64434" localSheetId="2" hidden="1">'Budget vs. Actual'!#REF!</definedName>
    <definedName name="QB_COLUMN_64435" localSheetId="2" hidden="1">'Budget vs. Actual'!#REF!</definedName>
    <definedName name="QB_COLUMN_64436" localSheetId="2" hidden="1">'Budget vs. Actual'!#REF!</definedName>
    <definedName name="QB_COLUMN_76211" localSheetId="2" hidden="1">'Budget vs. Actual'!#REF!</definedName>
    <definedName name="QB_COLUMN_76212" localSheetId="2" hidden="1">'Budget vs. Actual'!#REF!</definedName>
    <definedName name="QB_COLUMN_76213" localSheetId="2" hidden="1">'Budget vs. Actual'!#REF!</definedName>
    <definedName name="QB_COLUMN_76214" localSheetId="2" hidden="1">'Budget vs. Actual'!#REF!</definedName>
    <definedName name="QB_COLUMN_76215" localSheetId="2" hidden="1">'Budget vs. Actual'!#REF!</definedName>
    <definedName name="QB_COLUMN_76216" localSheetId="2" hidden="1">'Budget vs. Actual'!#REF!</definedName>
    <definedName name="QB_COLUMN_76310" localSheetId="2" hidden="1">'Budget vs. Actual'!$N$2</definedName>
    <definedName name="QB_COLUMN_8" localSheetId="4" hidden="1">'Transaction List'!#REF!</definedName>
    <definedName name="QB_DATA_0" localSheetId="2" hidden="1">'Budget vs. Actual'!$5:$5,'Budget vs. Actual'!$6:$6,'Budget vs. Actual'!$7:$7,'Budget vs. Actual'!$8:$8,'Budget vs. Actual'!$9:$9,'Budget vs. Actual'!$10:$10,'Budget vs. Actual'!$11:$11,'Budget vs. Actual'!$12:$12,'Budget vs. Actual'!$13:$13,'Budget vs. Actual'!$14:$14,'Budget vs. Actual'!$15:$15,'Budget vs. Actual'!$16:$16,'Budget vs. Actual'!$17:$17,'Budget vs. Actual'!$21:$21,'Budget vs. Actual'!$22:$22,'Budget vs. Actual'!$23:$23</definedName>
    <definedName name="QB_DATA_0" localSheetId="3" hidden="1">Expenses!$2:$2,Expenses!$3:$3,Expenses!$4:$4,Expenses!$5:$5,Expenses!$6:$6,Expenses!$7:$7,Expenses!$8:$8,Expenses!$9:$9,Expenses!$10:$10,Expenses!$11:$11,Expenses!$12:$12,Expenses!$13:$13,Expenses!$14:$14,Expenses!$15:$15,Expenses!$16:$16,Expenses!$17:$17</definedName>
    <definedName name="QB_DATA_0" localSheetId="1" hidden="1">'P &amp; L'!$4:$4,'P &amp; L'!$5:$5,'P &amp; L'!$6:$6,'P &amp; L'!$7:$7,'P &amp; L'!$8:$8,'P &amp; L'!$9:$9,'P &amp; L'!$10:$10,'P &amp; L'!$14:$14,'P &amp; L'!$15:$15,'P &amp; L'!$16:$16,'P &amp; L'!$17:$17,'P &amp; L'!$18:$18,'P &amp; L'!$19:$19,'P &amp; L'!$20:$20,'P &amp; L'!$21:$21,'P &amp; L'!$22:$22</definedName>
    <definedName name="QB_DATA_0" localSheetId="4" hidden="1">'Transaction List'!$3:$3,'Transaction List'!$4:$4,'Transaction List'!$6:$6,'Transaction List'!$7:$7,'Transaction List'!$8:$8,'Transaction List'!$9:$9,'Transaction List'!$11:$11,'Transaction List'!$12:$12,'Transaction List'!$14:$14,'Transaction List'!$16:$16,'Transaction List'!$18:$18,'Transaction List'!$20:$20,'Transaction List'!$21:$21,'Transaction List'!$23:$23,'Transaction List'!$24:$24,'Transaction List'!$26:$26</definedName>
    <definedName name="QB_DATA_0" localSheetId="5" hidden="1">'Unpaid Bills'!#REF!,'Unpaid Bills'!#REF!,'Unpaid Bills'!$2:$2,'Unpaid Bills'!#REF!,'Unpaid Bills'!#REF!,'Unpaid Bills'!#REF!,'Unpaid Bills'!#REF!,'Unpaid Bills'!#REF!,'Unpaid Bills'!$5:$5,'Unpaid Bills'!$8:$8,'Unpaid Bills'!$11:$11,'Unpaid Bills'!#REF!,'Unpaid Bills'!#REF!,'Unpaid Bills'!#REF!,'Unpaid Bills'!#REF!,'Unpaid Bills'!#REF!</definedName>
    <definedName name="QB_DATA_1" localSheetId="2" hidden="1">'Budget vs. Actual'!$24:$24,'Budget vs. Actual'!$26:$26,'Budget vs. Actual'!$27:$27,'Budget vs. Actual'!$29:$29,'Budget vs. Actual'!$30:$30,'Budget vs. Actual'!$31:$31,'Budget vs. Actual'!$32:$32,'Budget vs. Actual'!$34:$34,'Budget vs. Actual'!$35:$35,'Budget vs. Actual'!$36:$36,'Budget vs. Actual'!$38:$38,'Budget vs. Actual'!$39:$39,'Budget vs. Actual'!$40:$40,'Budget vs. Actual'!$41:$41,'Budget vs. Actual'!$42:$42,'Budget vs. Actual'!$43:$43</definedName>
    <definedName name="QB_DATA_1" localSheetId="3" hidden="1">Expenses!$18:$18</definedName>
    <definedName name="QB_DATA_1" localSheetId="1" hidden="1">'P &amp; L'!$23:$23,'P &amp; L'!$24:$24,'P &amp; L'!$25:$25,'P &amp; L'!$26:$26,'P &amp; L'!$27:$27,'P &amp; L'!$28:$28,'P &amp; L'!$29:$29,'P &amp; L'!$30:$30,'P &amp; L'!$31:$31,'P &amp; L'!$32:$32,'P &amp; L'!$33:$33,'P &amp; L'!$34:$34</definedName>
    <definedName name="QB_DATA_1" localSheetId="4" hidden="1">'Transaction List'!$27:$27,'Transaction List'!$29:$29,'Transaction List'!$31:$31,'Transaction List'!$32:$32,'Transaction List'!$33:$33,'Transaction List'!$34:$34,'Transaction List'!$36:$36,'Transaction List'!$37:$37,'Transaction List'!$38:$38,'Transaction List'!$39:$39,'Transaction List'!$41:$41,'Transaction List'!$42:$42,'Transaction List'!$44:$44,'Transaction List'!$45:$45,'Transaction List'!$47:$47,'Transaction List'!$48:$48</definedName>
    <definedName name="QB_DATA_1" localSheetId="5" hidden="1">'Unpaid Bills'!#REF!,'Unpaid Bills'!$14:$14</definedName>
    <definedName name="QB_DATA_2" localSheetId="2" hidden="1">'Budget vs. Actual'!$44:$44,'Budget vs. Actual'!$45:$45,'Budget vs. Actual'!$46:$46,'Budget vs. Actual'!$47:$47,'Budget vs. Actual'!$48:$48,'Budget vs. Actual'!$49:$49,'Budget vs. Actual'!$50:$50,'Budget vs. Actual'!$51:$51,'Budget vs. Actual'!$52:$52,'Budget vs. Actual'!$54:$54,'Budget vs. Actual'!$56:$56,'Budget vs. Actual'!$57:$57,'Budget vs. Actual'!$58:$58,'Budget vs. Actual'!$59:$59,'Budget vs. Actual'!$60:$60,'Budget vs. Actual'!$61:$61</definedName>
    <definedName name="QB_DATA_2" localSheetId="4" hidden="1">'Transaction List'!$50:$50,'Transaction List'!$51:$51,'Transaction List'!$53:$53,'Transaction List'!$55:$55,'Transaction List'!$56:$56,'Transaction List'!$58:$58</definedName>
    <definedName name="QB_DATA_3" localSheetId="2" hidden="1">'Budget vs. Actual'!$62:$62,'Budget vs. Actual'!$63:$63,'Budget vs. Actual'!$65:$65,'Budget vs. Actual'!$66:$66,'Budget vs. Actual'!$68:$68,'Budget vs. Actual'!$69:$69,'Budget vs. Actual'!$70:$70,'Budget vs. Actual'!$71:$71,'Budget vs. Actual'!$72:$72,'Budget vs. Actual'!$73:$73,'Budget vs. Actual'!$74:$74,'Budget vs. Actual'!$75:$75,'Budget vs. Actual'!$77:$77,'Budget vs. Actual'!$78:$78,'Budget vs. Actual'!$80:$80,'Budget vs. Actual'!$81:$81</definedName>
    <definedName name="QB_DATA_4" localSheetId="2" hidden="1">'Budget vs. Actual'!$86:$86,'Budget vs. Actual'!$89:$89,'Budget vs. Actual'!$90:$90,'Budget vs. Actual'!$91:$91</definedName>
    <definedName name="QB_FORMULA_0" localSheetId="2" hidden="1">'Budget vs. Actual'!$M$5,'Budget vs. Actual'!#REF!,'Budget vs. Actual'!#REF!,'Budget vs. Actual'!#REF!,'Budget vs. Actual'!#REF!,'Budget vs. Actual'!#REF!,'Budget vs. Actual'!#REF!,'Budget vs. Actual'!$M$6,'Budget vs. Actual'!$N$6,'Budget vs. Actual'!$O$6,'Budget vs. Actual'!$P$6,'Budget vs. Actual'!#REF!,'Budget vs. Actual'!#REF!,'Budget vs. Actual'!#REF!,'Budget vs. Actual'!#REF!,'Budget vs. Actual'!#REF!</definedName>
    <definedName name="QB_FORMULA_0" localSheetId="3" hidden="1">Expenses!$C$19</definedName>
    <definedName name="QB_FORMULA_0" localSheetId="1" hidden="1">'P &amp; L'!$F$11,'P &amp; L'!$F$12,'P &amp; L'!$F$35,'P &amp; L'!$F$36,'P &amp; L'!$F$37</definedName>
    <definedName name="QB_FORMULA_0" localSheetId="5" hidden="1">'Unpaid Bills'!#REF!,'Unpaid Bills'!$N$3,'Unpaid Bills'!#REF!,'Unpaid Bills'!#REF!,'Unpaid Bills'!$N$6,'Unpaid Bills'!$N$9,'Unpaid Bills'!$N$12,'Unpaid Bills'!#REF!,'Unpaid Bills'!#REF!,'Unpaid Bills'!#REF!,'Unpaid Bills'!$N$15,'Unpaid Bills'!$N$16</definedName>
    <definedName name="QB_FORMULA_1" localSheetId="2" hidden="1">'Budget vs. Actual'!#REF!,'Budget vs. Actual'!$M$7,'Budget vs. Actual'!$N$7,'Budget vs. Actual'!$O$7,'Budget vs. Actual'!$P$7,'Budget vs. Actual'!#REF!,'Budget vs. Actual'!#REF!,'Budget vs. Actual'!#REF!,'Budget vs. Actual'!#REF!,'Budget vs. Actual'!#REF!,'Budget vs. Actual'!#REF!,'Budget vs. Actual'!$M$8,'Budget vs. Actual'!$N$8,'Budget vs. Actual'!$O$8,'Budget vs. Actual'!$P$8,'Budget vs. Actual'!#REF!</definedName>
    <definedName name="QB_FORMULA_10" localSheetId="2" hidden="1">'Budget vs. Actual'!$M$26,'Budget vs. Actual'!$N$26,'Budget vs. Actual'!$O$26,'Budget vs. Actual'!$P$26,'Budget vs. Actual'!#REF!,'Budget vs. Actual'!#REF!,'Budget vs. Actual'!#REF!,'Budget vs. Actual'!#REF!,'Budget vs. Actual'!#REF!,'Budget vs. Actual'!#REF!,'Budget vs. Actual'!$M$27,'Budget vs. Actual'!$N$27,'Budget vs. Actual'!$O$27,'Budget vs. Actual'!$P$27,'Budget vs. Actual'!$G$28,'Budget vs. Actual'!#REF!</definedName>
    <definedName name="QB_FORMULA_11" localSheetId="2" hidden="1">'Budget vs. Actual'!#REF!,'Budget vs. Actual'!#REF!,'Budget vs. Actual'!$H$28,'Budget vs. Actual'!#REF!,'Budget vs. Actual'!#REF!,'Budget vs. Actual'!#REF!,'Budget vs. Actual'!$I$28,'Budget vs. Actual'!#REF!,'Budget vs. Actual'!#REF!,'Budget vs. Actual'!#REF!,'Budget vs. Actual'!$J$28,'Budget vs. Actual'!$K$28,'Budget vs. Actual'!$L$28,'Budget vs. Actual'!$M$28,'Budget vs. Actual'!$N$28,'Budget vs. Actual'!$O$28</definedName>
    <definedName name="QB_FORMULA_12" localSheetId="2" hidden="1">'Budget vs. Actual'!$P$28,'Budget vs. Actual'!#REF!,'Budget vs. Actual'!#REF!,'Budget vs. Actual'!#REF!,'Budget vs. Actual'!#REF!,'Budget vs. Actual'!#REF!,'Budget vs. Actual'!#REF!,'Budget vs. Actual'!$M$29,'Budget vs. Actual'!$N$29,'Budget vs. Actual'!$O$29,'Budget vs. Actual'!$P$29,'Budget vs. Actual'!#REF!,'Budget vs. Actual'!#REF!,'Budget vs. Actual'!#REF!,'Budget vs. Actual'!#REF!,'Budget vs. Actual'!#REF!</definedName>
    <definedName name="QB_FORMULA_13" localSheetId="2" hidden="1">'Budget vs. Actual'!#REF!,'Budget vs. Actual'!$M$30,'Budget vs. Actual'!$N$30,'Budget vs. Actual'!$O$30,'Budget vs. Actual'!$P$30,'Budget vs. Actual'!#REF!,'Budget vs. Actual'!#REF!,'Budget vs. Actual'!#REF!,'Budget vs. Actual'!#REF!,'Budget vs. Actual'!#REF!,'Budget vs. Actual'!#REF!,'Budget vs. Actual'!$M$31,'Budget vs. Actual'!$N$31,'Budget vs. Actual'!$O$31,'Budget vs. Actual'!$P$31,'Budget vs. Actual'!#REF!</definedName>
    <definedName name="QB_FORMULA_14" localSheetId="2" hidden="1">'Budget vs. Actual'!#REF!,'Budget vs. Actual'!#REF!,'Budget vs. Actual'!#REF!,'Budget vs. Actual'!#REF!,'Budget vs. Actual'!#REF!,'Budget vs. Actual'!$M$32,'Budget vs. Actual'!$N$32,'Budget vs. Actual'!$O$32,'Budget vs. Actual'!$P$32,'Budget vs. Actual'!#REF!,'Budget vs. Actual'!#REF!,'Budget vs. Actual'!#REF!,'Budget vs. Actual'!#REF!,'Budget vs. Actual'!#REF!,'Budget vs. Actual'!#REF!,'Budget vs. Actual'!$M$34</definedName>
    <definedName name="QB_FORMULA_15" localSheetId="2" hidden="1">'Budget vs. Actual'!$N$34,'Budget vs. Actual'!$O$34,'Budget vs. Actual'!$P$34,'Budget vs. Actual'!#REF!,'Budget vs. Actual'!#REF!,'Budget vs. Actual'!#REF!,'Budget vs. Actual'!#REF!,'Budget vs. Actual'!#REF!,'Budget vs. Actual'!#REF!,'Budget vs. Actual'!$M$35,'Budget vs. Actual'!$N$35,'Budget vs. Actual'!$O$35,'Budget vs. Actual'!$P$35,'Budget vs. Actual'!$M$36,'Budget vs. Actual'!$G$37,'Budget vs. Actual'!#REF!</definedName>
    <definedName name="QB_FORMULA_16" localSheetId="2" hidden="1">'Budget vs. Actual'!#REF!,'Budget vs. Actual'!#REF!,'Budget vs. Actual'!$H$37,'Budget vs. Actual'!#REF!,'Budget vs. Actual'!#REF!,'Budget vs. Actual'!#REF!,'Budget vs. Actual'!$I$37,'Budget vs. Actual'!#REF!,'Budget vs. Actual'!#REF!,'Budget vs. Actual'!#REF!,'Budget vs. Actual'!$J$37,'Budget vs. Actual'!$K$37,'Budget vs. Actual'!$L$37,'Budget vs. Actual'!$M$37,'Budget vs. Actual'!$N$37,'Budget vs. Actual'!$O$37</definedName>
    <definedName name="QB_FORMULA_17" localSheetId="2" hidden="1">'Budget vs. Actual'!$P$37,'Budget vs. Actual'!#REF!,'Budget vs. Actual'!#REF!,'Budget vs. Actual'!#REF!,'Budget vs. Actual'!#REF!,'Budget vs. Actual'!#REF!,'Budget vs. Actual'!#REF!,'Budget vs. Actual'!$M$38,'Budget vs. Actual'!$N$38,'Budget vs. Actual'!$O$38,'Budget vs. Actual'!$P$38,'Budget vs. Actual'!#REF!,'Budget vs. Actual'!#REF!,'Budget vs. Actual'!#REF!,'Budget vs. Actual'!#REF!,'Budget vs. Actual'!#REF!</definedName>
    <definedName name="QB_FORMULA_18" localSheetId="2" hidden="1">'Budget vs. Actual'!#REF!,'Budget vs. Actual'!$M$39,'Budget vs. Actual'!$N$39,'Budget vs. Actual'!$O$39,'Budget vs. Actual'!$P$39,'Budget vs. Actual'!#REF!,'Budget vs. Actual'!#REF!,'Budget vs. Actual'!#REF!,'Budget vs. Actual'!#REF!,'Budget vs. Actual'!#REF!,'Budget vs. Actual'!#REF!,'Budget vs. Actual'!$M$40,'Budget vs. Actual'!$N$40,'Budget vs. Actual'!$O$40,'Budget vs. Actual'!$P$40,'Budget vs. Actual'!#REF!</definedName>
    <definedName name="QB_FORMULA_19" localSheetId="2" hidden="1">'Budget vs. Actual'!#REF!,'Budget vs. Actual'!#REF!,'Budget vs. Actual'!#REF!,'Budget vs. Actual'!#REF!,'Budget vs. Actual'!#REF!,'Budget vs. Actual'!$M$41,'Budget vs. Actual'!$N$41,'Budget vs. Actual'!$O$41,'Budget vs. Actual'!$P$41,'Budget vs. Actual'!#REF!,'Budget vs. Actual'!#REF!,'Budget vs. Actual'!#REF!,'Budget vs. Actual'!#REF!,'Budget vs. Actual'!#REF!,'Budget vs. Actual'!#REF!,'Budget vs. Actual'!$M$42</definedName>
    <definedName name="QB_FORMULA_2" localSheetId="2" hidden="1">'Budget vs. Actual'!#REF!,'Budget vs. Actual'!#REF!,'Budget vs. Actual'!#REF!,'Budget vs. Actual'!#REF!,'Budget vs. Actual'!#REF!,'Budget vs. Actual'!$M$9,'Budget vs. Actual'!$N$9,'Budget vs. Actual'!$O$9,'Budget vs. Actual'!$P$9,'Budget vs. Actual'!$M$10,'Budget vs. Actual'!#REF!,'Budget vs. Actual'!#REF!,'Budget vs. Actual'!#REF!,'Budget vs. Actual'!#REF!,'Budget vs. Actual'!#REF!,'Budget vs. Actual'!#REF!</definedName>
    <definedName name="QB_FORMULA_20" localSheetId="2" hidden="1">'Budget vs. Actual'!$N$42,'Budget vs. Actual'!$O$42,'Budget vs. Actual'!$P$42,'Budget vs. Actual'!$M$43,'Budget vs. Actual'!#REF!,'Budget vs. Actual'!#REF!,'Budget vs. Actual'!#REF!,'Budget vs. Actual'!#REF!,'Budget vs. Actual'!#REF!,'Budget vs. Actual'!#REF!,'Budget vs. Actual'!$M$44,'Budget vs. Actual'!$N$44,'Budget vs. Actual'!$O$44,'Budget vs. Actual'!$P$44,'Budget vs. Actual'!#REF!,'Budget vs. Actual'!#REF!</definedName>
    <definedName name="QB_FORMULA_21" localSheetId="2" hidden="1">'Budget vs. Actual'!#REF!,'Budget vs. Actual'!#REF!,'Budget vs. Actual'!#REF!,'Budget vs. Actual'!#REF!,'Budget vs. Actual'!$M$45,'Budget vs. Actual'!$N$45,'Budget vs. Actual'!$O$45,'Budget vs. Actual'!$P$45,'Budget vs. Actual'!#REF!,'Budget vs. Actual'!#REF!,'Budget vs. Actual'!#REF!,'Budget vs. Actual'!#REF!,'Budget vs. Actual'!#REF!,'Budget vs. Actual'!#REF!,'Budget vs. Actual'!$M$46,'Budget vs. Actual'!$N$46</definedName>
    <definedName name="QB_FORMULA_22" localSheetId="2" hidden="1">'Budget vs. Actual'!$O$46,'Budget vs. Actual'!$P$46,'Budget vs. Actual'!#REF!,'Budget vs. Actual'!#REF!,'Budget vs. Actual'!#REF!,'Budget vs. Actual'!#REF!,'Budget vs. Actual'!#REF!,'Budget vs. Actual'!#REF!,'Budget vs. Actual'!$M$47,'Budget vs. Actual'!$N$47,'Budget vs. Actual'!$O$47,'Budget vs. Actual'!$P$47,'Budget vs. Actual'!#REF!,'Budget vs. Actual'!#REF!,'Budget vs. Actual'!#REF!,'Budget vs. Actual'!#REF!</definedName>
    <definedName name="QB_FORMULA_23" localSheetId="2" hidden="1">'Budget vs. Actual'!#REF!,'Budget vs. Actual'!#REF!,'Budget vs. Actual'!$M$48,'Budget vs. Actual'!$N$48,'Budget vs. Actual'!$O$48,'Budget vs. Actual'!$P$48,'Budget vs. Actual'!#REF!,'Budget vs. Actual'!#REF!,'Budget vs. Actual'!#REF!,'Budget vs. Actual'!#REF!,'Budget vs. Actual'!#REF!,'Budget vs. Actual'!#REF!,'Budget vs. Actual'!$M$49,'Budget vs. Actual'!$N$49,'Budget vs. Actual'!$O$49,'Budget vs. Actual'!$P$49</definedName>
    <definedName name="QB_FORMULA_24" localSheetId="2" hidden="1">'Budget vs. Actual'!#REF!,'Budget vs. Actual'!#REF!,'Budget vs. Actual'!#REF!,'Budget vs. Actual'!#REF!,'Budget vs. Actual'!#REF!,'Budget vs. Actual'!#REF!,'Budget vs. Actual'!$M$50,'Budget vs. Actual'!$N$50,'Budget vs. Actual'!$O$50,'Budget vs. Actual'!$P$50,'Budget vs. Actual'!#REF!,'Budget vs. Actual'!#REF!,'Budget vs. Actual'!#REF!,'Budget vs. Actual'!#REF!,'Budget vs. Actual'!#REF!,'Budget vs. Actual'!#REF!</definedName>
    <definedName name="QB_FORMULA_25" localSheetId="2" hidden="1">'Budget vs. Actual'!$M$51,'Budget vs. Actual'!$N$51,'Budget vs. Actual'!$O$51,'Budget vs. Actual'!$P$51,'Budget vs. Actual'!#REF!,'Budget vs. Actual'!#REF!,'Budget vs. Actual'!#REF!,'Budget vs. Actual'!#REF!,'Budget vs. Actual'!#REF!,'Budget vs. Actual'!#REF!,'Budget vs. Actual'!$M$52,'Budget vs. Actual'!$N$52,'Budget vs. Actual'!$O$52,'Budget vs. Actual'!$P$52,'Budget vs. Actual'!#REF!,'Budget vs. Actual'!#REF!</definedName>
    <definedName name="QB_FORMULA_26" localSheetId="2" hidden="1">'Budget vs. Actual'!#REF!,'Budget vs. Actual'!#REF!,'Budget vs. Actual'!#REF!,'Budget vs. Actual'!#REF!,'Budget vs. Actual'!$M$54,'Budget vs. Actual'!$N$54,'Budget vs. Actual'!$O$54,'Budget vs. Actual'!$P$54,'Budget vs. Actual'!$G$55,'Budget vs. Actual'!#REF!,'Budget vs. Actual'!#REF!,'Budget vs. Actual'!#REF!,'Budget vs. Actual'!$H$55,'Budget vs. Actual'!#REF!,'Budget vs. Actual'!#REF!,'Budget vs. Actual'!#REF!</definedName>
    <definedName name="QB_FORMULA_27" localSheetId="2" hidden="1">'Budget vs. Actual'!$I$55,'Budget vs. Actual'!#REF!,'Budget vs. Actual'!#REF!,'Budget vs. Actual'!#REF!,'Budget vs. Actual'!$J$55,'Budget vs. Actual'!$K$55,'Budget vs. Actual'!$L$55,'Budget vs. Actual'!$M$55,'Budget vs. Actual'!$N$55,'Budget vs. Actual'!$O$55,'Budget vs. Actual'!$P$55,'Budget vs. Actual'!#REF!,'Budget vs. Actual'!#REF!,'Budget vs. Actual'!#REF!,'Budget vs. Actual'!#REF!,'Budget vs. Actual'!#REF!</definedName>
    <definedName name="QB_FORMULA_28" localSheetId="2" hidden="1">'Budget vs. Actual'!#REF!,'Budget vs. Actual'!$M$56,'Budget vs. Actual'!$N$56,'Budget vs. Actual'!$O$56,'Budget vs. Actual'!$P$56,'Budget vs. Actual'!#REF!,'Budget vs. Actual'!#REF!,'Budget vs. Actual'!#REF!,'Budget vs. Actual'!#REF!,'Budget vs. Actual'!#REF!,'Budget vs. Actual'!#REF!,'Budget vs. Actual'!$M$57,'Budget vs. Actual'!$N$57,'Budget vs. Actual'!$O$57,'Budget vs. Actual'!$P$57,'Budget vs. Actual'!#REF!</definedName>
    <definedName name="QB_FORMULA_29" localSheetId="2" hidden="1">'Budget vs. Actual'!#REF!,'Budget vs. Actual'!#REF!,'Budget vs. Actual'!#REF!,'Budget vs. Actual'!#REF!,'Budget vs. Actual'!#REF!,'Budget vs. Actual'!$M$58,'Budget vs. Actual'!$N$58,'Budget vs. Actual'!$O$58,'Budget vs. Actual'!$P$58,'Budget vs. Actual'!#REF!,'Budget vs. Actual'!#REF!,'Budget vs. Actual'!#REF!,'Budget vs. Actual'!#REF!,'Budget vs. Actual'!#REF!,'Budget vs. Actual'!#REF!,'Budget vs. Actual'!$M$59</definedName>
    <definedName name="QB_FORMULA_3" localSheetId="2" hidden="1">'Budget vs. Actual'!$M$11,'Budget vs. Actual'!$N$11,'Budget vs. Actual'!$O$11,'Budget vs. Actual'!$P$11,'Budget vs. Actual'!#REF!,'Budget vs. Actual'!#REF!,'Budget vs. Actual'!#REF!,'Budget vs. Actual'!#REF!,'Budget vs. Actual'!#REF!,'Budget vs. Actual'!#REF!,'Budget vs. Actual'!$M$12,'Budget vs. Actual'!$N$12,'Budget vs. Actual'!$O$12,'Budget vs. Actual'!$P$12,'Budget vs. Actual'!#REF!,'Budget vs. Actual'!#REF!</definedName>
    <definedName name="QB_FORMULA_30" localSheetId="2" hidden="1">'Budget vs. Actual'!$N$59,'Budget vs. Actual'!$O$59,'Budget vs. Actual'!$P$59,'Budget vs. Actual'!#REF!,'Budget vs. Actual'!#REF!,'Budget vs. Actual'!#REF!,'Budget vs. Actual'!#REF!,'Budget vs. Actual'!#REF!,'Budget vs. Actual'!#REF!,'Budget vs. Actual'!$M$60,'Budget vs. Actual'!$N$60,'Budget vs. Actual'!$O$60,'Budget vs. Actual'!$P$60,'Budget vs. Actual'!#REF!,'Budget vs. Actual'!#REF!,'Budget vs. Actual'!#REF!</definedName>
    <definedName name="QB_FORMULA_31" localSheetId="2" hidden="1">'Budget vs. Actual'!#REF!,'Budget vs. Actual'!#REF!,'Budget vs. Actual'!#REF!,'Budget vs. Actual'!$M$61,'Budget vs. Actual'!$N$61,'Budget vs. Actual'!$O$61,'Budget vs. Actual'!$P$61,'Budget vs. Actual'!$M$62,'Budget vs. Actual'!#REF!,'Budget vs. Actual'!#REF!,'Budget vs. Actual'!#REF!,'Budget vs. Actual'!#REF!,'Budget vs. Actual'!#REF!,'Budget vs. Actual'!#REF!,'Budget vs. Actual'!$M$63,'Budget vs. Actual'!$N$63</definedName>
    <definedName name="QB_FORMULA_32" localSheetId="2" hidden="1">'Budget vs. Actual'!$O$63,'Budget vs. Actual'!$P$63,'Budget vs. Actual'!#REF!,'Budget vs. Actual'!#REF!,'Budget vs. Actual'!#REF!,'Budget vs. Actual'!#REF!,'Budget vs. Actual'!#REF!,'Budget vs. Actual'!#REF!,'Budget vs. Actual'!$M$65,'Budget vs. Actual'!$N$65,'Budget vs. Actual'!$O$65,'Budget vs. Actual'!$P$65,'Budget vs. Actual'!#REF!,'Budget vs. Actual'!#REF!,'Budget vs. Actual'!#REF!,'Budget vs. Actual'!#REF!</definedName>
    <definedName name="QB_FORMULA_33" localSheetId="2" hidden="1">'Budget vs. Actual'!#REF!,'Budget vs. Actual'!#REF!,'Budget vs. Actual'!$M$66,'Budget vs. Actual'!$N$66,'Budget vs. Actual'!$O$66,'Budget vs. Actual'!$P$66,'Budget vs. Actual'!$G$67,'Budget vs. Actual'!#REF!,'Budget vs. Actual'!#REF!,'Budget vs. Actual'!#REF!,'Budget vs. Actual'!$H$67,'Budget vs. Actual'!#REF!,'Budget vs. Actual'!#REF!,'Budget vs. Actual'!#REF!,'Budget vs. Actual'!$I$67,'Budget vs. Actual'!#REF!</definedName>
    <definedName name="QB_FORMULA_34" localSheetId="2" hidden="1">'Budget vs. Actual'!#REF!,'Budget vs. Actual'!#REF!,'Budget vs. Actual'!$J$67,'Budget vs. Actual'!$K$67,'Budget vs. Actual'!$L$67,'Budget vs. Actual'!$M$67,'Budget vs. Actual'!$N$67,'Budget vs. Actual'!$O$67,'Budget vs. Actual'!$P$67,'Budget vs. Actual'!#REF!,'Budget vs. Actual'!#REF!,'Budget vs. Actual'!#REF!,'Budget vs. Actual'!#REF!,'Budget vs. Actual'!#REF!,'Budget vs. Actual'!#REF!,'Budget vs. Actual'!$M$68</definedName>
    <definedName name="QB_FORMULA_35" localSheetId="2" hidden="1">'Budget vs. Actual'!$N$68,'Budget vs. Actual'!$O$68,'Budget vs. Actual'!$P$68,'Budget vs. Actual'!#REF!,'Budget vs. Actual'!#REF!,'Budget vs. Actual'!#REF!,'Budget vs. Actual'!#REF!,'Budget vs. Actual'!#REF!,'Budget vs. Actual'!#REF!,'Budget vs. Actual'!$M$69,'Budget vs. Actual'!$N$69,'Budget vs. Actual'!$O$69,'Budget vs. Actual'!$P$69,'Budget vs. Actual'!#REF!,'Budget vs. Actual'!#REF!,'Budget vs. Actual'!#REF!</definedName>
    <definedName name="QB_FORMULA_36" localSheetId="2" hidden="1">'Budget vs. Actual'!#REF!,'Budget vs. Actual'!#REF!,'Budget vs. Actual'!#REF!,'Budget vs. Actual'!$M$70,'Budget vs. Actual'!$N$70,'Budget vs. Actual'!$O$70,'Budget vs. Actual'!$P$70,'Budget vs. Actual'!#REF!,'Budget vs. Actual'!#REF!,'Budget vs. Actual'!#REF!,'Budget vs. Actual'!#REF!,'Budget vs. Actual'!#REF!,'Budget vs. Actual'!#REF!,'Budget vs. Actual'!$M$71,'Budget vs. Actual'!$N$71,'Budget vs. Actual'!$O$71</definedName>
    <definedName name="QB_FORMULA_37" localSheetId="2" hidden="1">'Budget vs. Actual'!$P$71,'Budget vs. Actual'!#REF!,'Budget vs. Actual'!#REF!,'Budget vs. Actual'!#REF!,'Budget vs. Actual'!#REF!,'Budget vs. Actual'!#REF!,'Budget vs. Actual'!#REF!,'Budget vs. Actual'!$M$72,'Budget vs. Actual'!$N$72,'Budget vs. Actual'!$O$72,'Budget vs. Actual'!$P$72,'Budget vs. Actual'!$M$73,'Budget vs. Actual'!$M$74,'Budget vs. Actual'!#REF!,'Budget vs. Actual'!#REF!,'Budget vs. Actual'!#REF!</definedName>
    <definedName name="QB_FORMULA_38" localSheetId="2" hidden="1">'Budget vs. Actual'!#REF!,'Budget vs. Actual'!#REF!,'Budget vs. Actual'!#REF!,'Budget vs. Actual'!$M$75,'Budget vs. Actual'!$N$75,'Budget vs. Actual'!$O$75,'Budget vs. Actual'!$P$75,'Budget vs. Actual'!$M$77,'Budget vs. Actual'!#REF!,'Budget vs. Actual'!#REF!,'Budget vs. Actual'!#REF!,'Budget vs. Actual'!#REF!,'Budget vs. Actual'!#REF!,'Budget vs. Actual'!#REF!,'Budget vs. Actual'!$M$78,'Budget vs. Actual'!$N$78</definedName>
    <definedName name="QB_FORMULA_39" localSheetId="2" hidden="1">'Budget vs. Actual'!$O$78,'Budget vs. Actual'!$P$78,'Budget vs. Actual'!$G$79,'Budget vs. Actual'!#REF!,'Budget vs. Actual'!#REF!,'Budget vs. Actual'!#REF!,'Budget vs. Actual'!$H$79,'Budget vs. Actual'!#REF!,'Budget vs. Actual'!#REF!,'Budget vs. Actual'!#REF!,'Budget vs. Actual'!$I$79,'Budget vs. Actual'!#REF!,'Budget vs. Actual'!#REF!,'Budget vs. Actual'!#REF!,'Budget vs. Actual'!$J$79,'Budget vs. Actual'!$K$79</definedName>
    <definedName name="QB_FORMULA_4" localSheetId="2" hidden="1">'Budget vs. Actual'!#REF!,'Budget vs. Actual'!#REF!,'Budget vs. Actual'!#REF!,'Budget vs. Actual'!#REF!,'Budget vs. Actual'!$M$13,'Budget vs. Actual'!$N$13,'Budget vs. Actual'!$O$13,'Budget vs. Actual'!$P$13,'Budget vs. Actual'!#REF!,'Budget vs. Actual'!#REF!,'Budget vs. Actual'!#REF!,'Budget vs. Actual'!#REF!,'Budget vs. Actual'!#REF!,'Budget vs. Actual'!#REF!,'Budget vs. Actual'!$M$14,'Budget vs. Actual'!$N$14</definedName>
    <definedName name="QB_FORMULA_40" localSheetId="2" hidden="1">'Budget vs. Actual'!$L$79,'Budget vs. Actual'!$M$79,'Budget vs. Actual'!$N$79,'Budget vs. Actual'!$O$79,'Budget vs. Actual'!$P$79,'Budget vs. Actual'!$M$80,'Budget vs. Actual'!#REF!,'Budget vs. Actual'!#REF!,'Budget vs. Actual'!#REF!,'Budget vs. Actual'!#REF!,'Budget vs. Actual'!#REF!,'Budget vs. Actual'!#REF!,'Budget vs. Actual'!$M$81,'Budget vs. Actual'!$N$81,'Budget vs. Actual'!$O$81,'Budget vs. Actual'!$P$81</definedName>
    <definedName name="QB_FORMULA_41" localSheetId="2" hidden="1">'Budget vs. Actual'!$G$82,'Budget vs. Actual'!#REF!,'Budget vs. Actual'!#REF!,'Budget vs. Actual'!#REF!,'Budget vs. Actual'!$H$82,'Budget vs. Actual'!#REF!,'Budget vs. Actual'!#REF!,'Budget vs. Actual'!#REF!,'Budget vs. Actual'!$I$82,'Budget vs. Actual'!#REF!,'Budget vs. Actual'!#REF!,'Budget vs. Actual'!#REF!,'Budget vs. Actual'!$J$82,'Budget vs. Actual'!$K$82,'Budget vs. Actual'!$L$82,'Budget vs. Actual'!$M$82</definedName>
    <definedName name="QB_FORMULA_42" localSheetId="2" hidden="1">'Budget vs. Actual'!$N$82,'Budget vs. Actual'!$O$82,'Budget vs. Actual'!$P$82,'Budget vs. Actual'!$G$83,'Budget vs. Actual'!#REF!,'Budget vs. Actual'!#REF!,'Budget vs. Actual'!#REF!,'Budget vs. Actual'!$H$83,'Budget vs. Actual'!#REF!,'Budget vs. Actual'!#REF!,'Budget vs. Actual'!#REF!,'Budget vs. Actual'!$I$83,'Budget vs. Actual'!#REF!,'Budget vs. Actual'!#REF!,'Budget vs. Actual'!#REF!,'Budget vs. Actual'!$J$83</definedName>
    <definedName name="QB_FORMULA_43" localSheetId="2" hidden="1">'Budget vs. Actual'!$K$83,'Budget vs. Actual'!$L$83,'Budget vs. Actual'!$M$83,'Budget vs. Actual'!$N$83,'Budget vs. Actual'!$O$83,'Budget vs. Actual'!$P$83,'Budget vs. Actual'!#REF!,'Budget vs. Actual'!#REF!,'Budget vs. Actual'!#REF!,'Budget vs. Actual'!#REF!,'Budget vs. Actual'!#REF!,'Budget vs. Actual'!#REF!,'Budget vs. Actual'!$M$86,'Budget vs. Actual'!$N$86,'Budget vs. Actual'!$O$86,'Budget vs. Actual'!$P$86</definedName>
    <definedName name="QB_FORMULA_44" localSheetId="2" hidden="1">'Budget vs. Actual'!$G$87,'Budget vs. Actual'!#REF!,'Budget vs. Actual'!#REF!,'Budget vs. Actual'!#REF!,'Budget vs. Actual'!$H$87,'Budget vs. Actual'!#REF!,'Budget vs. Actual'!#REF!,'Budget vs. Actual'!#REF!,'Budget vs. Actual'!$I$87,'Budget vs. Actual'!#REF!,'Budget vs. Actual'!#REF!,'Budget vs. Actual'!#REF!,'Budget vs. Actual'!$J$87,'Budget vs. Actual'!$K$87,'Budget vs. Actual'!$L$87,'Budget vs. Actual'!$M$87</definedName>
    <definedName name="QB_FORMULA_45" localSheetId="2" hidden="1">'Budget vs. Actual'!$N$87,'Budget vs. Actual'!$O$87,'Budget vs. Actual'!$P$87,'Budget vs. Actual'!#REF!,'Budget vs. Actual'!#REF!,'Budget vs. Actual'!#REF!,'Budget vs. Actual'!#REF!,'Budget vs. Actual'!#REF!,'Budget vs. Actual'!#REF!,'Budget vs. Actual'!$M$89,'Budget vs. Actual'!$N$89,'Budget vs. Actual'!$O$89,'Budget vs. Actual'!$P$89,'Budget vs. Actual'!#REF!,'Budget vs. Actual'!#REF!,'Budget vs. Actual'!#REF!</definedName>
    <definedName name="QB_FORMULA_46" localSheetId="2" hidden="1">'Budget vs. Actual'!#REF!,'Budget vs. Actual'!#REF!,'Budget vs. Actual'!#REF!,'Budget vs. Actual'!$M$90,'Budget vs. Actual'!$N$90,'Budget vs. Actual'!$O$90,'Budget vs. Actual'!$P$90,'Budget vs. Actual'!#REF!,'Budget vs. Actual'!#REF!,'Budget vs. Actual'!#REF!,'Budget vs. Actual'!#REF!,'Budget vs. Actual'!#REF!,'Budget vs. Actual'!#REF!,'Budget vs. Actual'!$M$91,'Budget vs. Actual'!$N$91,'Budget vs. Actual'!$O$91</definedName>
    <definedName name="QB_FORMULA_47" localSheetId="2" hidden="1">'Budget vs. Actual'!$P$91,'Budget vs. Actual'!$G$92,'Budget vs. Actual'!#REF!,'Budget vs. Actual'!#REF!,'Budget vs. Actual'!#REF!,'Budget vs. Actual'!$H$92,'Budget vs. Actual'!#REF!,'Budget vs. Actual'!#REF!,'Budget vs. Actual'!#REF!,'Budget vs. Actual'!$I$92,'Budget vs. Actual'!#REF!,'Budget vs. Actual'!#REF!,'Budget vs. Actual'!#REF!,'Budget vs. Actual'!$J$92,'Budget vs. Actual'!$K$92,'Budget vs. Actual'!$L$92</definedName>
    <definedName name="QB_FORMULA_48" localSheetId="2" hidden="1">'Budget vs. Actual'!$M$92,'Budget vs. Actual'!$N$92,'Budget vs. Actual'!$O$92,'Budget vs. Actual'!$P$92,'Budget vs. Actual'!$G$93,'Budget vs. Actual'!#REF!,'Budget vs. Actual'!#REF!,'Budget vs. Actual'!#REF!,'Budget vs. Actual'!$H$93,'Budget vs. Actual'!#REF!,'Budget vs. Actual'!#REF!,'Budget vs. Actual'!#REF!,'Budget vs. Actual'!$I$93,'Budget vs. Actual'!#REF!,'Budget vs. Actual'!#REF!,'Budget vs. Actual'!#REF!</definedName>
    <definedName name="QB_FORMULA_49" localSheetId="2" hidden="1">'Budget vs. Actual'!$J$93,'Budget vs. Actual'!$K$93,'Budget vs. Actual'!$L$93,'Budget vs. Actual'!$M$93,'Budget vs. Actual'!$N$93,'Budget vs. Actual'!$O$93,'Budget vs. Actual'!$P$93,'Budget vs. Actual'!$G$94,'Budget vs. Actual'!#REF!,'Budget vs. Actual'!#REF!,'Budget vs. Actual'!#REF!,'Budget vs. Actual'!$H$94,'Budget vs. Actual'!#REF!,'Budget vs. Actual'!#REF!,'Budget vs. Actual'!#REF!,'Budget vs. Actual'!$I$94</definedName>
    <definedName name="QB_FORMULA_5" localSheetId="2" hidden="1">'Budget vs. Actual'!$O$14,'Budget vs. Actual'!$P$14,'Budget vs. Actual'!#REF!,'Budget vs. Actual'!#REF!,'Budget vs. Actual'!#REF!,'Budget vs. Actual'!#REF!,'Budget vs. Actual'!#REF!,'Budget vs. Actual'!#REF!,'Budget vs. Actual'!$M$15,'Budget vs. Actual'!$N$15,'Budget vs. Actual'!$O$15,'Budget vs. Actual'!$P$15,'Budget vs. Actual'!$M$16,'Budget vs. Actual'!#REF!,'Budget vs. Actual'!#REF!,'Budget vs. Actual'!#REF!</definedName>
    <definedName name="QB_FORMULA_50" localSheetId="2" hidden="1">'Budget vs. Actual'!#REF!,'Budget vs. Actual'!#REF!,'Budget vs. Actual'!#REF!,'Budget vs. Actual'!$J$94,'Budget vs. Actual'!$K$94,'Budget vs. Actual'!$L$94,'Budget vs. Actual'!$M$94,'Budget vs. Actual'!$N$94,'Budget vs. Actual'!$O$94,'Budget vs. Actual'!$P$94</definedName>
    <definedName name="QB_FORMULA_6" localSheetId="2" hidden="1">'Budget vs. Actual'!#REF!,'Budget vs. Actual'!#REF!,'Budget vs. Actual'!#REF!,'Budget vs. Actual'!$M$17,'Budget vs. Actual'!$N$17,'Budget vs. Actual'!$O$17,'Budget vs. Actual'!$P$17,'Budget vs. Actual'!$G$18,'Budget vs. Actual'!#REF!,'Budget vs. Actual'!#REF!,'Budget vs. Actual'!#REF!,'Budget vs. Actual'!$H$18,'Budget vs. Actual'!#REF!,'Budget vs. Actual'!#REF!,'Budget vs. Actual'!#REF!,'Budget vs. Actual'!$I$18</definedName>
    <definedName name="QB_FORMULA_7" localSheetId="2" hidden="1">'Budget vs. Actual'!#REF!,'Budget vs. Actual'!#REF!,'Budget vs. Actual'!#REF!,'Budget vs. Actual'!$J$18,'Budget vs. Actual'!$K$18,'Budget vs. Actual'!$L$18,'Budget vs. Actual'!$M$18,'Budget vs. Actual'!$N$18,'Budget vs. Actual'!$O$18,'Budget vs. Actual'!$P$18,'Budget vs. Actual'!$G$19,'Budget vs. Actual'!#REF!,'Budget vs. Actual'!#REF!,'Budget vs. Actual'!#REF!,'Budget vs. Actual'!$H$19,'Budget vs. Actual'!#REF!</definedName>
    <definedName name="QB_FORMULA_8" localSheetId="2" hidden="1">'Budget vs. Actual'!#REF!,'Budget vs. Actual'!#REF!,'Budget vs. Actual'!$I$19,'Budget vs. Actual'!#REF!,'Budget vs. Actual'!#REF!,'Budget vs. Actual'!#REF!,'Budget vs. Actual'!$J$19,'Budget vs. Actual'!$K$19,'Budget vs. Actual'!$L$19,'Budget vs. Actual'!$M$19,'Budget vs. Actual'!$N$19,'Budget vs. Actual'!$O$19,'Budget vs. Actual'!$P$19,'Budget vs. Actual'!$M$21,'Budget vs. Actual'!#REF!,'Budget vs. Actual'!#REF!</definedName>
    <definedName name="QB_FORMULA_9" localSheetId="2" hidden="1">'Budget vs. Actual'!#REF!,'Budget vs. Actual'!#REF!,'Budget vs. Actual'!#REF!,'Budget vs. Actual'!#REF!,'Budget vs. Actual'!$M$22,'Budget vs. Actual'!$N$22,'Budget vs. Actual'!$O$22,'Budget vs. Actual'!$P$22,'Budget vs. Actual'!$M$23,'Budget vs. Actual'!$M$24,'Budget vs. Actual'!#REF!,'Budget vs. Actual'!#REF!,'Budget vs. Actual'!#REF!,'Budget vs. Actual'!#REF!,'Budget vs. Actual'!#REF!,'Budget vs. Actual'!#REF!</definedName>
    <definedName name="QB_ROW_10240" localSheetId="2" hidden="1">'Budget vs. Actual'!$E$12</definedName>
    <definedName name="QB_ROW_10240" localSheetId="1" hidden="1">'P &amp; L'!$E$8</definedName>
    <definedName name="QB_ROW_122010" localSheetId="4" hidden="1">'Transaction List'!$A$46</definedName>
    <definedName name="QB_ROW_122210" localSheetId="3" hidden="1">Expenses!$B$14</definedName>
    <definedName name="QB_ROW_12240" localSheetId="2" hidden="1">'Budget vs. Actual'!$E$14</definedName>
    <definedName name="QB_ROW_126010" localSheetId="4" hidden="1">'Transaction List'!$A$40</definedName>
    <definedName name="QB_ROW_129010" localSheetId="4" hidden="1">'Transaction List'!$A$19</definedName>
    <definedName name="QB_ROW_130240" localSheetId="2" hidden="1">'Budget vs. Actual'!$E$16</definedName>
    <definedName name="QB_ROW_13040" localSheetId="2" hidden="1">'Budget vs. Actual'!$E$25</definedName>
    <definedName name="QB_ROW_132240" localSheetId="2" hidden="1">'Budget vs. Actual'!$E$13</definedName>
    <definedName name="QB_ROW_132240" localSheetId="1" hidden="1">'P &amp; L'!$E$9</definedName>
    <definedName name="QB_ROW_13250" localSheetId="2" hidden="1">'Budget vs. Actual'!$F$27</definedName>
    <definedName name="QB_ROW_13340" localSheetId="2" hidden="1">'Budget vs. Actual'!$E$28</definedName>
    <definedName name="QB_ROW_13340" localSheetId="1" hidden="1">'P &amp; L'!$E$15</definedName>
    <definedName name="QB_ROW_14240" localSheetId="2" hidden="1">'Budget vs. Actual'!$E$29</definedName>
    <definedName name="QB_ROW_14240" localSheetId="1" hidden="1">'P &amp; L'!$E$16</definedName>
    <definedName name="QB_ROW_143010" localSheetId="4" hidden="1">'Transaction List'!$A$25</definedName>
    <definedName name="QB_ROW_143210" localSheetId="3" hidden="1">Expenses!$B$9</definedName>
    <definedName name="QB_ROW_146240" localSheetId="2" hidden="1">'Budget vs. Actual'!$E$17</definedName>
    <definedName name="QB_ROW_146240" localSheetId="1" hidden="1">'P &amp; L'!$E$10</definedName>
    <definedName name="QB_ROW_15240" localSheetId="2" hidden="1">'Budget vs. Actual'!$E$32</definedName>
    <definedName name="QB_ROW_15240" localSheetId="1" hidden="1">'P &amp; L'!$E$18</definedName>
    <definedName name="QB_ROW_16010" localSheetId="4" hidden="1">'Transaction List'!$A$52</definedName>
    <definedName name="QB_ROW_16010" localSheetId="5" hidden="1">'Unpaid Bills'!#REF!</definedName>
    <definedName name="QB_ROW_16040" localSheetId="2" hidden="1">'Budget vs. Actual'!$E$33</definedName>
    <definedName name="QB_ROW_16210" localSheetId="3" hidden="1">Expenses!$B$16</definedName>
    <definedName name="QB_ROW_162240" localSheetId="2" hidden="1">'Budget vs. Actual'!$E$15</definedName>
    <definedName name="QB_ROW_16250" localSheetId="2" hidden="1">'Budget vs. Actual'!$F$36</definedName>
    <definedName name="QB_ROW_16310" localSheetId="5" hidden="1">'Unpaid Bills'!#REF!</definedName>
    <definedName name="QB_ROW_16340" localSheetId="2" hidden="1">'Budget vs. Actual'!$E$37</definedName>
    <definedName name="QB_ROW_16340" localSheetId="1" hidden="1">'P &amp; L'!$E$19</definedName>
    <definedName name="QB_ROW_172240" localSheetId="2" hidden="1">'Budget vs. Actual'!$E$10</definedName>
    <definedName name="QB_ROW_17240" localSheetId="2" hidden="1">'Budget vs. Actual'!$E$39</definedName>
    <definedName name="QB_ROW_17240" localSheetId="1" hidden="1">'P &amp; L'!$E$20</definedName>
    <definedName name="QB_ROW_18240" localSheetId="2" hidden="1">'Budget vs. Actual'!$E$40</definedName>
    <definedName name="QB_ROW_18240" localSheetId="1" hidden="1">'P &amp; L'!$E$21</definedName>
    <definedName name="QB_ROW_18301" localSheetId="2" hidden="1">'Budget vs. Actual'!$A$94</definedName>
    <definedName name="QB_ROW_18301" localSheetId="1" hidden="1">'P &amp; L'!$A$37</definedName>
    <definedName name="QB_ROW_19011" localSheetId="2" hidden="1">'Budget vs. Actual'!$B$3</definedName>
    <definedName name="QB_ROW_19011" localSheetId="1" hidden="1">'P &amp; L'!$B$2</definedName>
    <definedName name="QB_ROW_19311" localSheetId="2" hidden="1">'Budget vs. Actual'!$B$83</definedName>
    <definedName name="QB_ROW_19311" localSheetId="1" hidden="1">'P &amp; L'!$B$36</definedName>
    <definedName name="QB_ROW_20031" localSheetId="2" hidden="1">'Budget vs. Actual'!$D$4</definedName>
    <definedName name="QB_ROW_20031" localSheetId="1" hidden="1">'P &amp; L'!$D$3</definedName>
    <definedName name="QB_ROW_20240" localSheetId="2" hidden="1">'Budget vs. Actual'!$E$41</definedName>
    <definedName name="QB_ROW_203250" localSheetId="2" hidden="1">'Budget vs. Actual'!$F$65</definedName>
    <definedName name="QB_ROW_20331" localSheetId="2" hidden="1">'Budget vs. Actual'!$D$18</definedName>
    <definedName name="QB_ROW_20331" localSheetId="1" hidden="1">'P &amp; L'!$D$11</definedName>
    <definedName name="QB_ROW_21031" localSheetId="2" hidden="1">'Budget vs. Actual'!$D$20</definedName>
    <definedName name="QB_ROW_21031" localSheetId="1" hidden="1">'P &amp; L'!$D$13</definedName>
    <definedName name="QB_ROW_21240" localSheetId="2" hidden="1">'Budget vs. Actual'!$E$42</definedName>
    <definedName name="QB_ROW_21240" localSheetId="1" hidden="1">'P &amp; L'!$E$22</definedName>
    <definedName name="QB_ROW_21331" localSheetId="2" hidden="1">'Budget vs. Actual'!$D$82</definedName>
    <definedName name="QB_ROW_21331" localSheetId="1" hidden="1">'P &amp; L'!$D$35</definedName>
    <definedName name="QB_ROW_214240" localSheetId="2" hidden="1">'Budget vs. Actual'!$E$7</definedName>
    <definedName name="QB_ROW_22011" localSheetId="2" hidden="1">'Budget vs. Actual'!$B$84</definedName>
    <definedName name="QB_ROW_22311" localSheetId="2" hidden="1">'Budget vs. Actual'!$B$93</definedName>
    <definedName name="QB_ROW_2240" localSheetId="2" hidden="1">'Budget vs. Actual'!$E$24</definedName>
    <definedName name="QB_ROW_2240" localSheetId="1" hidden="1">'P &amp; L'!$E$14</definedName>
    <definedName name="QB_ROW_229250" localSheetId="2" hidden="1">'Budget vs. Actual'!$F$77</definedName>
    <definedName name="QB_ROW_23021" localSheetId="2" hidden="1">'Budget vs. Actual'!$C$85</definedName>
    <definedName name="QB_ROW_231250" localSheetId="2" hidden="1">'Budget vs. Actual'!$F$54</definedName>
    <definedName name="QB_ROW_23240" localSheetId="2" hidden="1">'Budget vs. Actual'!$E$44</definedName>
    <definedName name="QB_ROW_23321" localSheetId="2" hidden="1">'Budget vs. Actual'!$C$87</definedName>
    <definedName name="QB_ROW_24021" localSheetId="2" hidden="1">'Budget vs. Actual'!$C$88</definedName>
    <definedName name="QB_ROW_241250" localSheetId="2" hidden="1">'Budget vs. Actual'!$F$35</definedName>
    <definedName name="QB_ROW_242250" localSheetId="2" hidden="1">'Budget vs. Actual'!$F$34</definedName>
    <definedName name="QB_ROW_24240" localSheetId="2" hidden="1">'Budget vs. Actual'!$E$45</definedName>
    <definedName name="QB_ROW_24240" localSheetId="1" hidden="1">'P &amp; L'!$E$23</definedName>
    <definedName name="QB_ROW_24321" localSheetId="2" hidden="1">'Budget vs. Actual'!$C$92</definedName>
    <definedName name="QB_ROW_243250" localSheetId="2" hidden="1">'Budget vs. Actual'!$F$26</definedName>
    <definedName name="QB_ROW_25240" localSheetId="2" hidden="1">'Budget vs. Actual'!$E$46</definedName>
    <definedName name="QB_ROW_25240" localSheetId="1" hidden="1">'P &amp; L'!$E$24</definedName>
    <definedName name="QB_ROW_257240" localSheetId="2" hidden="1">'Budget vs. Actual'!$E$81</definedName>
    <definedName name="QB_ROW_26240" localSheetId="2" hidden="1">'Budget vs. Actual'!$E$48</definedName>
    <definedName name="QB_ROW_265240" localSheetId="2" hidden="1">'Budget vs. Actual'!$E$38</definedName>
    <definedName name="QB_ROW_271240" localSheetId="2" hidden="1">'Budget vs. Actual'!$E$74</definedName>
    <definedName name="QB_ROW_272240" localSheetId="2" hidden="1">'Budget vs. Actual'!$E$21</definedName>
    <definedName name="QB_ROW_27240" localSheetId="2" hidden="1">'Budget vs. Actual'!$E$49</definedName>
    <definedName name="QB_ROW_27240" localSheetId="1" hidden="1">'P &amp; L'!$E$25</definedName>
    <definedName name="QB_ROW_273240" localSheetId="2" hidden="1">'Budget vs. Actual'!$E$22</definedName>
    <definedName name="QB_ROW_278240" localSheetId="2" hidden="1">'Budget vs. Actual'!$E$47</definedName>
    <definedName name="QB_ROW_279240" localSheetId="2" hidden="1">'Budget vs. Actual'!$E$30</definedName>
    <definedName name="QB_ROW_280230" localSheetId="2" hidden="1">'Budget vs. Actual'!$D$89</definedName>
    <definedName name="QB_ROW_28240" localSheetId="2" hidden="1">'Budget vs. Actual'!$E$50</definedName>
    <definedName name="QB_ROW_28240" localSheetId="1" hidden="1">'P &amp; L'!$E$26</definedName>
    <definedName name="QB_ROW_284010" localSheetId="5" hidden="1">'Unpaid Bills'!#REF!</definedName>
    <definedName name="QB_ROW_284310" localSheetId="5" hidden="1">'Unpaid Bills'!#REF!</definedName>
    <definedName name="QB_ROW_286240" localSheetId="2" hidden="1">'Budget vs. Actual'!$E$5</definedName>
    <definedName name="QB_ROW_287240" localSheetId="2" hidden="1">'Budget vs. Actual'!$E$43</definedName>
    <definedName name="QB_ROW_288230" localSheetId="2" hidden="1">'Budget vs. Actual'!$D$91</definedName>
    <definedName name="QB_ROW_294010" localSheetId="5" hidden="1">'Unpaid Bills'!$A$4</definedName>
    <definedName name="QB_ROW_294230" localSheetId="2" hidden="1">'Budget vs. Actual'!$D$86</definedName>
    <definedName name="QB_ROW_294310" localSheetId="5" hidden="1">'Unpaid Bills'!$A$6</definedName>
    <definedName name="QB_ROW_295240" localSheetId="2" hidden="1">'Budget vs. Actual'!$E$31</definedName>
    <definedName name="QB_ROW_295240" localSheetId="1" hidden="1">'P &amp; L'!$E$17</definedName>
    <definedName name="QB_ROW_296240" localSheetId="2" hidden="1">'Budget vs. Actual'!$E$23</definedName>
    <definedName name="QB_ROW_298240" localSheetId="2" hidden="1">'Budget vs. Actual'!$E$80</definedName>
    <definedName name="QB_ROW_298240" localSheetId="1" hidden="1">'P &amp; L'!$E$34</definedName>
    <definedName name="QB_ROW_30240" localSheetId="2" hidden="1">'Budget vs. Actual'!$E$51</definedName>
    <definedName name="QB_ROW_30240" localSheetId="1" hidden="1">'P &amp; L'!$E$27</definedName>
    <definedName name="QB_ROW_304240" localSheetId="2" hidden="1">'Budget vs. Actual'!$E$57</definedName>
    <definedName name="QB_ROW_31240" localSheetId="2" hidden="1">'Budget vs. Actual'!$E$52</definedName>
    <definedName name="QB_ROW_31240" localSheetId="1" hidden="1">'P &amp; L'!$E$28</definedName>
    <definedName name="QB_ROW_32040" localSheetId="2" hidden="1">'Budget vs. Actual'!$E$53</definedName>
    <definedName name="QB_ROW_32301" localSheetId="3" hidden="1">Expenses!$A$19</definedName>
    <definedName name="QB_ROW_32301" localSheetId="5" hidden="1">'Unpaid Bills'!#REF!</definedName>
    <definedName name="QB_ROW_32340" localSheetId="2" hidden="1">'Budget vs. Actual'!$E$55</definedName>
    <definedName name="QB_ROW_33240" localSheetId="2" hidden="1">'Budget vs. Actual'!$E$56</definedName>
    <definedName name="QB_ROW_33240" localSheetId="1" hidden="1">'P &amp; L'!$E$29</definedName>
    <definedName name="QB_ROW_35340" localSheetId="2" hidden="1">'Budget vs. Actual'!$E$58</definedName>
    <definedName name="QB_ROW_36240" localSheetId="2" hidden="1">'Budget vs. Actual'!$E$59</definedName>
    <definedName name="QB_ROW_36240" localSheetId="1" hidden="1">'P &amp; L'!$E$30</definedName>
    <definedName name="QB_ROW_37240" localSheetId="2" hidden="1">'Budget vs. Actual'!$E$60</definedName>
    <definedName name="QB_ROW_39240" localSheetId="2" hidden="1">'Budget vs. Actual'!$E$61</definedName>
    <definedName name="QB_ROW_39240" localSheetId="1" hidden="1">'P &amp; L'!$E$31</definedName>
    <definedName name="QB_ROW_393010" localSheetId="5" hidden="1">'Unpaid Bills'!$A$13</definedName>
    <definedName name="QB_ROW_393310" localSheetId="5" hidden="1">'Unpaid Bills'!$A$15</definedName>
    <definedName name="QB_ROW_40240" localSheetId="2" hidden="1">'Budget vs. Actual'!$E$62</definedName>
    <definedName name="QB_ROW_40240" localSheetId="1" hidden="1">'P &amp; L'!$E$32</definedName>
    <definedName name="QB_ROW_42240" localSheetId="2" hidden="1">'Budget vs. Actual'!$E$63</definedName>
    <definedName name="QB_ROW_43040" localSheetId="2" hidden="1">'Budget vs. Actual'!$E$64</definedName>
    <definedName name="QB_ROW_43250" localSheetId="2" hidden="1">'Budget vs. Actual'!$F$66</definedName>
    <definedName name="QB_ROW_43340" localSheetId="2" hidden="1">'Budget vs. Actual'!$E$67</definedName>
    <definedName name="QB_ROW_46240" localSheetId="2" hidden="1">'Budget vs. Actual'!$E$68</definedName>
    <definedName name="QB_ROW_46240" localSheetId="1" hidden="1">'P &amp; L'!$E$33</definedName>
    <definedName name="QB_ROW_471010" localSheetId="4" hidden="1">'Transaction List'!$A$28</definedName>
    <definedName name="QB_ROW_471210" localSheetId="3" hidden="1">Expenses!$B$10</definedName>
    <definedName name="QB_ROW_47240" localSheetId="2" hidden="1">'Budget vs. Actual'!$E$69</definedName>
    <definedName name="QB_ROW_48010" localSheetId="5" hidden="1">'Unpaid Bills'!#REF!</definedName>
    <definedName name="QB_ROW_48240" localSheetId="2" hidden="1">'Budget vs. Actual'!$E$70</definedName>
    <definedName name="QB_ROW_48310" localSheetId="5" hidden="1">'Unpaid Bills'!#REF!</definedName>
    <definedName name="QB_ROW_49240" localSheetId="2" hidden="1">'Budget vs. Actual'!$E$71</definedName>
    <definedName name="QB_ROW_50010" localSheetId="5" hidden="1">'Unpaid Bills'!#REF!</definedName>
    <definedName name="QB_ROW_50240" localSheetId="2" hidden="1">'Budget vs. Actual'!$E$72</definedName>
    <definedName name="QB_ROW_50310" localSheetId="5" hidden="1">'Unpaid Bills'!#REF!</definedName>
    <definedName name="QB_ROW_53240" localSheetId="2" hidden="1">'Budget vs. Actual'!$E$73</definedName>
    <definedName name="QB_ROW_547010" localSheetId="4" hidden="1">'Transaction List'!$A$22</definedName>
    <definedName name="QB_ROW_547010" localSheetId="5" hidden="1">'Unpaid Bills'!$A$10</definedName>
    <definedName name="QB_ROW_547210" localSheetId="3" hidden="1">Expenses!$B$8</definedName>
    <definedName name="QB_ROW_547310" localSheetId="5" hidden="1">'Unpaid Bills'!$A$12</definedName>
    <definedName name="QB_ROW_56240" localSheetId="2" hidden="1">'Budget vs. Actual'!$E$75</definedName>
    <definedName name="QB_ROW_58040" localSheetId="2" hidden="1">'Budget vs. Actual'!$E$76</definedName>
    <definedName name="QB_ROW_58250" localSheetId="2" hidden="1">'Budget vs. Actual'!$F$78</definedName>
    <definedName name="QB_ROW_58340" localSheetId="2" hidden="1">'Budget vs. Actual'!$E$79</definedName>
    <definedName name="QB_ROW_6240" localSheetId="2" hidden="1">'Budget vs. Actual'!$E$6</definedName>
    <definedName name="QB_ROW_6240" localSheetId="1" hidden="1">'P &amp; L'!$E$4</definedName>
    <definedName name="QB_ROW_66230" localSheetId="2" hidden="1">'Budget vs. Actual'!$D$90</definedName>
    <definedName name="QB_ROW_70240" localSheetId="2" hidden="1">'Budget vs. Actual'!$E$9</definedName>
    <definedName name="QB_ROW_70240" localSheetId="1" hidden="1">'P &amp; L'!$E$6</definedName>
    <definedName name="QB_ROW_704010" localSheetId="4" hidden="1">'Transaction List'!$A$2</definedName>
    <definedName name="QB_ROW_704210" localSheetId="3" hidden="1">Expenses!$B$2</definedName>
    <definedName name="QB_ROW_705010" localSheetId="5" hidden="1">'Unpaid Bills'!#REF!</definedName>
    <definedName name="QB_ROW_705310" localSheetId="5" hidden="1">'Unpaid Bills'!#REF!</definedName>
    <definedName name="QB_ROW_7240" localSheetId="2" hidden="1">'Budget vs. Actual'!$E$8</definedName>
    <definedName name="QB_ROW_7240" localSheetId="1" hidden="1">'P &amp; L'!$E$5</definedName>
    <definedName name="QB_ROW_724010" localSheetId="4" hidden="1">'Transaction List'!$A$15</definedName>
    <definedName name="QB_ROW_724010" localSheetId="5" hidden="1">'Unpaid Bills'!$A$1</definedName>
    <definedName name="QB_ROW_724210" localSheetId="3" hidden="1">Expenses!$B$6</definedName>
    <definedName name="QB_ROW_724310" localSheetId="5" hidden="1">'Unpaid Bills'!$A$3</definedName>
    <definedName name="QB_ROW_765010" localSheetId="4" hidden="1">'Transaction List'!$A$57</definedName>
    <definedName name="QB_ROW_765210" localSheetId="3" hidden="1">Expenses!$B$18</definedName>
    <definedName name="QB_ROW_817010" localSheetId="4" hidden="1">'Transaction List'!$A$54</definedName>
    <definedName name="QB_ROW_817210" localSheetId="3" hidden="1">Expenses!$B$17</definedName>
    <definedName name="QB_ROW_822010" localSheetId="4" hidden="1">'Transaction List'!$A$30</definedName>
    <definedName name="QB_ROW_822210" localSheetId="3" hidden="1">Expenses!$B$11</definedName>
    <definedName name="QB_ROW_831010" localSheetId="5" hidden="1">'Unpaid Bills'!$A$7</definedName>
    <definedName name="QB_ROW_831310" localSheetId="5" hidden="1">'Unpaid Bills'!$A$9</definedName>
    <definedName name="QB_ROW_833010" localSheetId="5" hidden="1">'Unpaid Bills'!#REF!</definedName>
    <definedName name="QB_ROW_833310" localSheetId="5" hidden="1">'Unpaid Bills'!#REF!</definedName>
    <definedName name="QB_ROW_845010" localSheetId="4" hidden="1">'Transaction List'!$A$17</definedName>
    <definedName name="QB_ROW_845210" localSheetId="3" hidden="1">Expenses!$B$7</definedName>
    <definedName name="QB_ROW_860010" localSheetId="4" hidden="1">'Transaction List'!$A$5</definedName>
    <definedName name="QB_ROW_860210" localSheetId="3" hidden="1">Expenses!$B$3</definedName>
    <definedName name="QB_ROW_86321" localSheetId="2" hidden="1">'Budget vs. Actual'!$C$19</definedName>
    <definedName name="QB_ROW_86321" localSheetId="1" hidden="1">'P &amp; L'!$C$12</definedName>
    <definedName name="QB_ROW_876010" localSheetId="4" hidden="1">'Transaction List'!$A$35</definedName>
    <definedName name="QB_ROW_876210" localSheetId="3" hidden="1">Expenses!$B$12</definedName>
    <definedName name="QB_ROW_882010" localSheetId="4" hidden="1">'Transaction List'!$A$49</definedName>
    <definedName name="QB_ROW_882210" localSheetId="3" hidden="1">Expenses!$B$15</definedName>
    <definedName name="QB_ROW_884010" localSheetId="4" hidden="1">'Transaction List'!$A$13</definedName>
    <definedName name="QB_ROW_884210" localSheetId="3" hidden="1">Expenses!$B$5</definedName>
    <definedName name="QB_ROW_887010" localSheetId="4" hidden="1">'Transaction List'!$A$10</definedName>
    <definedName name="QB_ROW_887210" localSheetId="3" hidden="1">Expenses!$B$4</definedName>
    <definedName name="QB_ROW_890010" localSheetId="4" hidden="1">'Transaction List'!$A$43</definedName>
    <definedName name="QB_ROW_890210" localSheetId="3" hidden="1">Expenses!$B$13</definedName>
    <definedName name="QB_ROW_9240" localSheetId="2" hidden="1">'Budget vs. Actual'!$E$11</definedName>
    <definedName name="QB_ROW_9240" localSheetId="1" hidden="1">'P &amp; L'!$E$7</definedName>
    <definedName name="QBCANSUPPORTUPDATE" localSheetId="2">TRUE</definedName>
    <definedName name="QBCANSUPPORTUPDATE" localSheetId="6">FALSE</definedName>
    <definedName name="QBCANSUPPORTUPDATE" localSheetId="3">TRUE</definedName>
    <definedName name="QBCANSUPPORTUPDATE" localSheetId="1">TRUE</definedName>
    <definedName name="QBCANSUPPORTUPDATE" localSheetId="4">TRUE</definedName>
    <definedName name="QBCANSUPPORTUPDATE" localSheetId="5">TRUE</definedName>
    <definedName name="QBCOMPANYFILENAME" localSheetId="2">"C:\Users\Bookkeeper\Desktop\QBWebConnector32_R0_10011_30\Drive_C\QB 2012\Fixed_SYSTEM FUNDcurrent.QBW"</definedName>
    <definedName name="QBCOMPANYFILENAME" localSheetId="6">"C:\Users\Bookkeeper\Desktop\QBWebConnector32_R0_10011_30\Drive_C\QB 2012\Fixed_SYSTEM FUNDcurrent.QBW"</definedName>
    <definedName name="QBCOMPANYFILENAME" localSheetId="3">"C:\Users\Bookkeeper\Desktop\QBWebConnector32_R0_10011_30\Drive_C\QB 2012\Fixed_SYSTEM FUNDcurrent.QBW"</definedName>
    <definedName name="QBCOMPANYFILENAME" localSheetId="1">"C:\Users\Bookkeeper\Desktop\QBWebConnector32_R0_10011_30\Drive_C\QB 2012\Fixed_SYSTEM FUNDcurrent.QBW"</definedName>
    <definedName name="QBCOMPANYFILENAME" localSheetId="4">"C:\Users\Bookkeeper\Desktop\QBWebConnector32_R0_10011_30\Drive_C\QB 2012\Fixed_SYSTEM FUNDcurrent.QBW"</definedName>
    <definedName name="QBCOMPANYFILENAME" localSheetId="5">"C:\Users\Bookkeeper\Desktop\QBWebConnector32_R0_10011_30\Drive_C\QB 2012\Fixed_SYSTEM FUNDcurrent.QBW"</definedName>
    <definedName name="QBENDDATE" localSheetId="2">20260331</definedName>
    <definedName name="QBENDDATE" localSheetId="6">20260331</definedName>
    <definedName name="QBENDDATE" localSheetId="3">20260331</definedName>
    <definedName name="QBENDDATE" localSheetId="1">20260331</definedName>
    <definedName name="QBENDDATE" localSheetId="4">20260331</definedName>
    <definedName name="QBENDDATE" localSheetId="5">20260331</definedName>
    <definedName name="QBHEADERSONSCREEN" localSheetId="2">FALSE</definedName>
    <definedName name="QBHEADERSONSCREEN" localSheetId="6">FALSE</definedName>
    <definedName name="QBHEADERSONSCREEN" localSheetId="3">FALSE</definedName>
    <definedName name="QBHEADERSONSCREEN" localSheetId="1">FALSE</definedName>
    <definedName name="QBHEADERSONSCREEN" localSheetId="4">FALSE</definedName>
    <definedName name="QBHEADERSONSCREEN" localSheetId="5">FALSE</definedName>
    <definedName name="QBMETADATASIZE" localSheetId="2">6146</definedName>
    <definedName name="QBMETADATASIZE" localSheetId="6">0</definedName>
    <definedName name="QBMETADATASIZE" localSheetId="3">6146</definedName>
    <definedName name="QBMETADATASIZE" localSheetId="1">6146</definedName>
    <definedName name="QBMETADATASIZE" localSheetId="4">8304</definedName>
    <definedName name="QBMETADATASIZE" localSheetId="5">8306</definedName>
    <definedName name="QBPRESERVECOLOR" localSheetId="2">TRUE</definedName>
    <definedName name="QBPRESERVECOLOR" localSheetId="6">TRUE</definedName>
    <definedName name="QBPRESERVECOLOR" localSheetId="3">TRUE</definedName>
    <definedName name="QBPRESERVECOLOR" localSheetId="1">TRUE</definedName>
    <definedName name="QBPRESERVECOLOR" localSheetId="4">TRUE</definedName>
    <definedName name="QBPRESERVECOLOR" localSheetId="5">TRUE</definedName>
    <definedName name="QBPRESERVEFONT" localSheetId="2">TRUE</definedName>
    <definedName name="QBPRESERVEFONT" localSheetId="6">TRUE</definedName>
    <definedName name="QBPRESERVEFONT" localSheetId="3">TRUE</definedName>
    <definedName name="QBPRESERVEFONT" localSheetId="1">TRUE</definedName>
    <definedName name="QBPRESERVEFONT" localSheetId="4">TRUE</definedName>
    <definedName name="QBPRESERVEFONT" localSheetId="5">TRUE</definedName>
    <definedName name="QBPRESERVEROWHEIGHT" localSheetId="2">TRUE</definedName>
    <definedName name="QBPRESERVEROWHEIGHT" localSheetId="6">TRUE</definedName>
    <definedName name="QBPRESERVEROWHEIGHT" localSheetId="3">TRUE</definedName>
    <definedName name="QBPRESERVEROWHEIGHT" localSheetId="1">TRUE</definedName>
    <definedName name="QBPRESERVEROWHEIGHT" localSheetId="4">TRUE</definedName>
    <definedName name="QBPRESERVEROWHEIGHT" localSheetId="5">TRUE</definedName>
    <definedName name="QBPRESERVESPACE" localSheetId="2">TRUE</definedName>
    <definedName name="QBPRESERVESPACE" localSheetId="6">TRUE</definedName>
    <definedName name="QBPRESERVESPACE" localSheetId="3">TRUE</definedName>
    <definedName name="QBPRESERVESPACE" localSheetId="1">TRUE</definedName>
    <definedName name="QBPRESERVESPACE" localSheetId="4">TRUE</definedName>
    <definedName name="QBPRESERVESPACE" localSheetId="5">TRUE</definedName>
    <definedName name="QBREPORTCOLAXIS" localSheetId="2">6</definedName>
    <definedName name="QBREPORTCOLAXIS" localSheetId="6">0</definedName>
    <definedName name="QBREPORTCOLAXIS" localSheetId="3">0</definedName>
    <definedName name="QBREPORTCOLAXIS" localSheetId="1">0</definedName>
    <definedName name="QBREPORTCOLAXIS" localSheetId="4">0</definedName>
    <definedName name="QBREPORTCOLAXIS" localSheetId="5">0</definedName>
    <definedName name="QBREPORTCOMPANYID" localSheetId="2">"82dfbe5f744f48f986892bf72cdec2b4"</definedName>
    <definedName name="QBREPORTCOMPANYID" localSheetId="6">"82dfbe5f744f48f986892bf72cdec2b4"</definedName>
    <definedName name="QBREPORTCOMPANYID" localSheetId="3">"82dfbe5f744f48f986892bf72cdec2b4"</definedName>
    <definedName name="QBREPORTCOMPANYID" localSheetId="1">"82dfbe5f744f48f986892bf72cdec2b4"</definedName>
    <definedName name="QBREPORTCOMPANYID" localSheetId="4">"82dfbe5f744f48f986892bf72cdec2b4"</definedName>
    <definedName name="QBREPORTCOMPANYID" localSheetId="5">"82dfbe5f744f48f986892bf72cdec2b4"</definedName>
    <definedName name="QBREPORTCOMPARECOL_ANNUALBUDGET" localSheetId="2">FALSE</definedName>
    <definedName name="QBREPORTCOMPARECOL_ANNUALBUDGET" localSheetId="6">FALSE</definedName>
    <definedName name="QBREPORTCOMPARECOL_ANNUALBUDGET" localSheetId="3">FALSE</definedName>
    <definedName name="QBREPORTCOMPARECOL_ANNUALBUDGET" localSheetId="1">FALSE</definedName>
    <definedName name="QBREPORTCOMPARECOL_ANNUALBUDGET" localSheetId="4">FALSE</definedName>
    <definedName name="QBREPORTCOMPARECOL_ANNUALBUDGET" localSheetId="5">FALSE</definedName>
    <definedName name="QBREPORTCOMPARECOL_AVGCOGS" localSheetId="2">FALSE</definedName>
    <definedName name="QBREPORTCOMPARECOL_AVGCOGS" localSheetId="6">FALSE</definedName>
    <definedName name="QBREPORTCOMPARECOL_AVGCOGS" localSheetId="3">FALSE</definedName>
    <definedName name="QBREPORTCOMPARECOL_AVGCOGS" localSheetId="1">FALSE</definedName>
    <definedName name="QBREPORTCOMPARECOL_AVGCOGS" localSheetId="4">FALSE</definedName>
    <definedName name="QBREPORTCOMPARECOL_AVGCOGS" localSheetId="5">FALSE</definedName>
    <definedName name="QBREPORTCOMPARECOL_AVGPRICE" localSheetId="2">FALSE</definedName>
    <definedName name="QBREPORTCOMPARECOL_AVGPRICE" localSheetId="6">FALSE</definedName>
    <definedName name="QBREPORTCOMPARECOL_AVGPRICE" localSheetId="3">FALSE</definedName>
    <definedName name="QBREPORTCOMPARECOL_AVGPRICE" localSheetId="1">FALSE</definedName>
    <definedName name="QBREPORTCOMPARECOL_AVGPRICE" localSheetId="4">FALSE</definedName>
    <definedName name="QBREPORTCOMPARECOL_AVGPRICE" localSheetId="5">FALSE</definedName>
    <definedName name="QBREPORTCOMPARECOL_BUDDIFF" localSheetId="2">TRUE</definedName>
    <definedName name="QBREPORTCOMPARECOL_BUDDIFF" localSheetId="6">FALSE</definedName>
    <definedName name="QBREPORTCOMPARECOL_BUDDIFF" localSheetId="3">FALSE</definedName>
    <definedName name="QBREPORTCOMPARECOL_BUDDIFF" localSheetId="1">FALSE</definedName>
    <definedName name="QBREPORTCOMPARECOL_BUDDIFF" localSheetId="4">FALSE</definedName>
    <definedName name="QBREPORTCOMPARECOL_BUDDIFF" localSheetId="5">FALSE</definedName>
    <definedName name="QBREPORTCOMPARECOL_BUDGET" localSheetId="2">TRUE</definedName>
    <definedName name="QBREPORTCOMPARECOL_BUDGET" localSheetId="6">FALSE</definedName>
    <definedName name="QBREPORTCOMPARECOL_BUDGET" localSheetId="3">FALSE</definedName>
    <definedName name="QBREPORTCOMPARECOL_BUDGET" localSheetId="1">FALSE</definedName>
    <definedName name="QBREPORTCOMPARECOL_BUDGET" localSheetId="4">FALSE</definedName>
    <definedName name="QBREPORTCOMPARECOL_BUDGET" localSheetId="5">FALSE</definedName>
    <definedName name="QBREPORTCOMPARECOL_BUDPCT" localSheetId="2">TRUE</definedName>
    <definedName name="QBREPORTCOMPARECOL_BUDPCT" localSheetId="6">FALSE</definedName>
    <definedName name="QBREPORTCOMPARECOL_BUDPCT" localSheetId="3">FALSE</definedName>
    <definedName name="QBREPORTCOMPARECOL_BUDPCT" localSheetId="1">FALSE</definedName>
    <definedName name="QBREPORTCOMPARECOL_BUDPCT" localSheetId="4">FALSE</definedName>
    <definedName name="QBREPORTCOMPARECOL_BUDPCT" localSheetId="5">FALSE</definedName>
    <definedName name="QBREPORTCOMPARECOL_COGS" localSheetId="2">FALSE</definedName>
    <definedName name="QBREPORTCOMPARECOL_COGS" localSheetId="6">FALSE</definedName>
    <definedName name="QBREPORTCOMPARECOL_COGS" localSheetId="3">FALSE</definedName>
    <definedName name="QBREPORTCOMPARECOL_COGS" localSheetId="1">FALSE</definedName>
    <definedName name="QBREPORTCOMPARECOL_COGS" localSheetId="4">FALSE</definedName>
    <definedName name="QBREPORTCOMPARECOL_COGS" localSheetId="5">FALSE</definedName>
    <definedName name="QBREPORTCOMPARECOL_EXCLUDEAMOUNT" localSheetId="2">FALSE</definedName>
    <definedName name="QBREPORTCOMPARECOL_EXCLUDEAMOUNT" localSheetId="6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4">FALSE</definedName>
    <definedName name="QBREPORTCOMPARECOL_EXCLUDEAMOUNT" localSheetId="5">FALSE</definedName>
    <definedName name="QBREPORTCOMPARECOL_EXCLUDECURPERIOD" localSheetId="2">FALSE</definedName>
    <definedName name="QBREPORTCOMPARECOL_EXCLUDECURPERIOD" localSheetId="6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4">FALSE</definedName>
    <definedName name="QBREPORTCOMPARECOL_EXCLUDECURPERIOD" localSheetId="5">FALSE</definedName>
    <definedName name="QBREPORTCOMPARECOL_FORECAST" localSheetId="2">FALSE</definedName>
    <definedName name="QBREPORTCOMPARECOL_FORECAST" localSheetId="6">FALSE</definedName>
    <definedName name="QBREPORTCOMPARECOL_FORECAST" localSheetId="3">FALSE</definedName>
    <definedName name="QBREPORTCOMPARECOL_FORECAST" localSheetId="1">FALSE</definedName>
    <definedName name="QBREPORTCOMPARECOL_FORECAST" localSheetId="4">FALSE</definedName>
    <definedName name="QBREPORTCOMPARECOL_FORECAST" localSheetId="5">FALSE</definedName>
    <definedName name="QBREPORTCOMPARECOL_GROSSMARGIN" localSheetId="2">FALSE</definedName>
    <definedName name="QBREPORTCOMPARECOL_GROSSMARGIN" localSheetId="6">FALSE</definedName>
    <definedName name="QBREPORTCOMPARECOL_GROSSMARGIN" localSheetId="3">FALSE</definedName>
    <definedName name="QBREPORTCOMPARECOL_GROSSMARGIN" localSheetId="1">FALSE</definedName>
    <definedName name="QBREPORTCOMPARECOL_GROSSMARGIN" localSheetId="4">FALSE</definedName>
    <definedName name="QBREPORTCOMPARECOL_GROSSMARGIN" localSheetId="5">FALSE</definedName>
    <definedName name="QBREPORTCOMPARECOL_GROSSMARGINPCT" localSheetId="2">FALSE</definedName>
    <definedName name="QBREPORTCOMPARECOL_GROSSMARGINPCT" localSheetId="6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4">FALSE</definedName>
    <definedName name="QBREPORTCOMPARECOL_GROSSMARGINPCT" localSheetId="5">FALSE</definedName>
    <definedName name="QBREPORTCOMPARECOL_HOURS" localSheetId="2">FALSE</definedName>
    <definedName name="QBREPORTCOMPARECOL_HOURS" localSheetId="6">FALSE</definedName>
    <definedName name="QBREPORTCOMPARECOL_HOURS" localSheetId="3">FALSE</definedName>
    <definedName name="QBREPORTCOMPARECOL_HOURS" localSheetId="1">FALSE</definedName>
    <definedName name="QBREPORTCOMPARECOL_HOURS" localSheetId="4">FALSE</definedName>
    <definedName name="QBREPORTCOMPARECOL_HOURS" localSheetId="5">FALSE</definedName>
    <definedName name="QBREPORTCOMPARECOL_PCTCOL" localSheetId="2">FALSE</definedName>
    <definedName name="QBREPORTCOMPARECOL_PCTCOL" localSheetId="6">FALSE</definedName>
    <definedName name="QBREPORTCOMPARECOL_PCTCOL" localSheetId="3">FALSE</definedName>
    <definedName name="QBREPORTCOMPARECOL_PCTCOL" localSheetId="1">FALSE</definedName>
    <definedName name="QBREPORTCOMPARECOL_PCTCOL" localSheetId="4">FALSE</definedName>
    <definedName name="QBREPORTCOMPARECOL_PCTCOL" localSheetId="5">FALSE</definedName>
    <definedName name="QBREPORTCOMPARECOL_PCTEXPENSE" localSheetId="2">FALSE</definedName>
    <definedName name="QBREPORTCOMPARECOL_PCTEXPENSE" localSheetId="6">FALSE</definedName>
    <definedName name="QBREPORTCOMPARECOL_PCTEXPENSE" localSheetId="3">FALSE</definedName>
    <definedName name="QBREPORTCOMPARECOL_PCTEXPENSE" localSheetId="1">FALSE</definedName>
    <definedName name="QBREPORTCOMPARECOL_PCTEXPENSE" localSheetId="4">FALSE</definedName>
    <definedName name="QBREPORTCOMPARECOL_PCTEXPENSE" localSheetId="5">FALSE</definedName>
    <definedName name="QBREPORTCOMPARECOL_PCTINCOME" localSheetId="2">FALSE</definedName>
    <definedName name="QBREPORTCOMPARECOL_PCTINCOME" localSheetId="6">FALSE</definedName>
    <definedName name="QBREPORTCOMPARECOL_PCTINCOME" localSheetId="3">FALSE</definedName>
    <definedName name="QBREPORTCOMPARECOL_PCTINCOME" localSheetId="1">FALSE</definedName>
    <definedName name="QBREPORTCOMPARECOL_PCTINCOME" localSheetId="4">FALSE</definedName>
    <definedName name="QBREPORTCOMPARECOL_PCTINCOME" localSheetId="5">FALSE</definedName>
    <definedName name="QBREPORTCOMPARECOL_PCTOFSALES" localSheetId="2">FALSE</definedName>
    <definedName name="QBREPORTCOMPARECOL_PCTOFSALES" localSheetId="6">FALSE</definedName>
    <definedName name="QBREPORTCOMPARECOL_PCTOFSALES" localSheetId="3">FALSE</definedName>
    <definedName name="QBREPORTCOMPARECOL_PCTOFSALES" localSheetId="1">FALSE</definedName>
    <definedName name="QBREPORTCOMPARECOL_PCTOFSALES" localSheetId="4">FALSE</definedName>
    <definedName name="QBREPORTCOMPARECOL_PCTOFSALES" localSheetId="5">FALSE</definedName>
    <definedName name="QBREPORTCOMPARECOL_PCTROW" localSheetId="2">FALSE</definedName>
    <definedName name="QBREPORTCOMPARECOL_PCTROW" localSheetId="6">FALSE</definedName>
    <definedName name="QBREPORTCOMPARECOL_PCTROW" localSheetId="3">FALSE</definedName>
    <definedName name="QBREPORTCOMPARECOL_PCTROW" localSheetId="1">FALSE</definedName>
    <definedName name="QBREPORTCOMPARECOL_PCTROW" localSheetId="4">FALSE</definedName>
    <definedName name="QBREPORTCOMPARECOL_PCTROW" localSheetId="5">FALSE</definedName>
    <definedName name="QBREPORTCOMPARECOL_PPDIFF" localSheetId="2">FALSE</definedName>
    <definedName name="QBREPORTCOMPARECOL_PPDIFF" localSheetId="6">FALSE</definedName>
    <definedName name="QBREPORTCOMPARECOL_PPDIFF" localSheetId="3">FALSE</definedName>
    <definedName name="QBREPORTCOMPARECOL_PPDIFF" localSheetId="1">FALSE</definedName>
    <definedName name="QBREPORTCOMPARECOL_PPDIFF" localSheetId="4">FALSE</definedName>
    <definedName name="QBREPORTCOMPARECOL_PPDIFF" localSheetId="5">FALSE</definedName>
    <definedName name="QBREPORTCOMPARECOL_PPPCT" localSheetId="2">FALSE</definedName>
    <definedName name="QBREPORTCOMPARECOL_PPPCT" localSheetId="6">FALSE</definedName>
    <definedName name="QBREPORTCOMPARECOL_PPPCT" localSheetId="3">FALSE</definedName>
    <definedName name="QBREPORTCOMPARECOL_PPPCT" localSheetId="1">FALSE</definedName>
    <definedName name="QBREPORTCOMPARECOL_PPPCT" localSheetId="4">FALSE</definedName>
    <definedName name="QBREPORTCOMPARECOL_PPPCT" localSheetId="5">FALSE</definedName>
    <definedName name="QBREPORTCOMPARECOL_PREVPERIOD" localSheetId="2">FALSE</definedName>
    <definedName name="QBREPORTCOMPARECOL_PREVPERIOD" localSheetId="6">FALSE</definedName>
    <definedName name="QBREPORTCOMPARECOL_PREVPERIOD" localSheetId="3">FALSE</definedName>
    <definedName name="QBREPORTCOMPARECOL_PREVPERIOD" localSheetId="1">FALSE</definedName>
    <definedName name="QBREPORTCOMPARECOL_PREVPERIOD" localSheetId="4">FALSE</definedName>
    <definedName name="QBREPORTCOMPARECOL_PREVPERIOD" localSheetId="5">FALSE</definedName>
    <definedName name="QBREPORTCOMPARECOL_PREVYEAR" localSheetId="2">FALSE</definedName>
    <definedName name="QBREPORTCOMPARECOL_PREVYEAR" localSheetId="6">FALSE</definedName>
    <definedName name="QBREPORTCOMPARECOL_PREVYEAR" localSheetId="3">FALSE</definedName>
    <definedName name="QBREPORTCOMPARECOL_PREVYEAR" localSheetId="1">FALSE</definedName>
    <definedName name="QBREPORTCOMPARECOL_PREVYEAR" localSheetId="4">FALSE</definedName>
    <definedName name="QBREPORTCOMPARECOL_PREVYEAR" localSheetId="5">FALSE</definedName>
    <definedName name="QBREPORTCOMPARECOL_PYDIFF" localSheetId="2">FALSE</definedName>
    <definedName name="QBREPORTCOMPARECOL_PYDIFF" localSheetId="6">FALSE</definedName>
    <definedName name="QBREPORTCOMPARECOL_PYDIFF" localSheetId="3">FALSE</definedName>
    <definedName name="QBREPORTCOMPARECOL_PYDIFF" localSheetId="1">FALSE</definedName>
    <definedName name="QBREPORTCOMPARECOL_PYDIFF" localSheetId="4">FALSE</definedName>
    <definedName name="QBREPORTCOMPARECOL_PYDIFF" localSheetId="5">FALSE</definedName>
    <definedName name="QBREPORTCOMPARECOL_PYPCT" localSheetId="2">FALSE</definedName>
    <definedName name="QBREPORTCOMPARECOL_PYPCT" localSheetId="6">FALSE</definedName>
    <definedName name="QBREPORTCOMPARECOL_PYPCT" localSheetId="3">FALSE</definedName>
    <definedName name="QBREPORTCOMPARECOL_PYPCT" localSheetId="1">FALSE</definedName>
    <definedName name="QBREPORTCOMPARECOL_PYPCT" localSheetId="4">FALSE</definedName>
    <definedName name="QBREPORTCOMPARECOL_PYPCT" localSheetId="5">FALSE</definedName>
    <definedName name="QBREPORTCOMPARECOL_QTY" localSheetId="2">FALSE</definedName>
    <definedName name="QBREPORTCOMPARECOL_QTY" localSheetId="6">FALSE</definedName>
    <definedName name="QBREPORTCOMPARECOL_QTY" localSheetId="3">FALSE</definedName>
    <definedName name="QBREPORTCOMPARECOL_QTY" localSheetId="1">FALSE</definedName>
    <definedName name="QBREPORTCOMPARECOL_QTY" localSheetId="4">FALSE</definedName>
    <definedName name="QBREPORTCOMPARECOL_QTY" localSheetId="5">FALSE</definedName>
    <definedName name="QBREPORTCOMPARECOL_RATE" localSheetId="2">FALSE</definedName>
    <definedName name="QBREPORTCOMPARECOL_RATE" localSheetId="6">FALSE</definedName>
    <definedName name="QBREPORTCOMPARECOL_RATE" localSheetId="3">FALSE</definedName>
    <definedName name="QBREPORTCOMPARECOL_RATE" localSheetId="1">FALSE</definedName>
    <definedName name="QBREPORTCOMPARECOL_RATE" localSheetId="4">FALSE</definedName>
    <definedName name="QBREPORTCOMPARECOL_RATE" localSheetId="5">FALSE</definedName>
    <definedName name="QBREPORTCOMPARECOL_TRIPBILLEDMILES" localSheetId="2">FALSE</definedName>
    <definedName name="QBREPORTCOMPARECOL_TRIPBILLEDMILES" localSheetId="6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4">FALSE</definedName>
    <definedName name="QBREPORTCOMPARECOL_TRIPBILLEDMILES" localSheetId="5">FALSE</definedName>
    <definedName name="QBREPORTCOMPARECOL_TRIPBILLINGAMOUNT" localSheetId="2">FALSE</definedName>
    <definedName name="QBREPORTCOMPARECOL_TRIPBILLINGAMOUNT" localSheetId="6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4">FALSE</definedName>
    <definedName name="QBREPORTCOMPARECOL_TRIPBILLINGAMOUNT" localSheetId="5">FALSE</definedName>
    <definedName name="QBREPORTCOMPARECOL_TRIPMILES" localSheetId="2">FALSE</definedName>
    <definedName name="QBREPORTCOMPARECOL_TRIPMILES" localSheetId="6">FALSE</definedName>
    <definedName name="QBREPORTCOMPARECOL_TRIPMILES" localSheetId="3">FALSE</definedName>
    <definedName name="QBREPORTCOMPARECOL_TRIPMILES" localSheetId="1">FALSE</definedName>
    <definedName name="QBREPORTCOMPARECOL_TRIPMILES" localSheetId="4">FALSE</definedName>
    <definedName name="QBREPORTCOMPARECOL_TRIPMILES" localSheetId="5">FALSE</definedName>
    <definedName name="QBREPORTCOMPARECOL_TRIPNOTBILLABLEMILES" localSheetId="2">FALSE</definedName>
    <definedName name="QBREPORTCOMPARECOL_TRIPNOTBILLABLEMILES" localSheetId="6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4">FALSE</definedName>
    <definedName name="QBREPORTCOMPARECOL_TRIPNOTBILLABLEMILES" localSheetId="5">FALSE</definedName>
    <definedName name="QBREPORTCOMPARECOL_TRIPTAXDEDUCTIBLEAMOUNT" localSheetId="2">FALSE</definedName>
    <definedName name="QBREPORTCOMPARECOL_TRIPTAXDEDUCTIBLEAMOUNT" localSheetId="6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4">FALSE</definedName>
    <definedName name="QBREPORTCOMPARECOL_TRIPTAXDEDUCTIBLEAMOUNT" localSheetId="5">FALSE</definedName>
    <definedName name="QBREPORTCOMPARECOL_TRIPUNBILLEDMILES" localSheetId="2">FALSE</definedName>
    <definedName name="QBREPORTCOMPARECOL_TRIPUNBILLEDMILES" localSheetId="6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4">FALSE</definedName>
    <definedName name="QBREPORTCOMPARECOL_TRIPUNBILLEDMILES" localSheetId="5">FALSE</definedName>
    <definedName name="QBREPORTCOMPARECOL_YTD" localSheetId="2">FALSE</definedName>
    <definedName name="QBREPORTCOMPARECOL_YTD" localSheetId="6">FALSE</definedName>
    <definedName name="QBREPORTCOMPARECOL_YTD" localSheetId="3">FALSE</definedName>
    <definedName name="QBREPORTCOMPARECOL_YTD" localSheetId="1">FALSE</definedName>
    <definedName name="QBREPORTCOMPARECOL_YTD" localSheetId="4">FALSE</definedName>
    <definedName name="QBREPORTCOMPARECOL_YTD" localSheetId="5">FALSE</definedName>
    <definedName name="QBREPORTCOMPARECOL_YTDBUDGET" localSheetId="2">FALSE</definedName>
    <definedName name="QBREPORTCOMPARECOL_YTDBUDGET" localSheetId="6">FALSE</definedName>
    <definedName name="QBREPORTCOMPARECOL_YTDBUDGET" localSheetId="3">FALSE</definedName>
    <definedName name="QBREPORTCOMPARECOL_YTDBUDGET" localSheetId="1">FALSE</definedName>
    <definedName name="QBREPORTCOMPARECOL_YTDBUDGET" localSheetId="4">FALSE</definedName>
    <definedName name="QBREPORTCOMPARECOL_YTDBUDGET" localSheetId="5">FALSE</definedName>
    <definedName name="QBREPORTCOMPARECOL_YTDPCT" localSheetId="2">FALSE</definedName>
    <definedName name="QBREPORTCOMPARECOL_YTDPCT" localSheetId="6">FALSE</definedName>
    <definedName name="QBREPORTCOMPARECOL_YTDPCT" localSheetId="3">FALSE</definedName>
    <definedName name="QBREPORTCOMPARECOL_YTDPCT" localSheetId="1">FALSE</definedName>
    <definedName name="QBREPORTCOMPARECOL_YTDPCT" localSheetId="4">FALSE</definedName>
    <definedName name="QBREPORTCOMPARECOL_YTDPCT" localSheetId="5">FALSE</definedName>
    <definedName name="QBREPORTROWAXIS" localSheetId="2">11</definedName>
    <definedName name="QBREPORTROWAXIS" localSheetId="6">70</definedName>
    <definedName name="QBREPORTROWAXIS" localSheetId="3">15</definedName>
    <definedName name="QBREPORTROWAXIS" localSheetId="1">11</definedName>
    <definedName name="QBREPORTROWAXIS" localSheetId="4">15</definedName>
    <definedName name="QBREPORTROWAXIS" localSheetId="5">44</definedName>
    <definedName name="QBREPORTSUBCOLAXIS" localSheetId="2">24</definedName>
    <definedName name="QBREPORTSUBCOLAXIS" localSheetId="6">0</definedName>
    <definedName name="QBREPORTSUBCOLAXIS" localSheetId="3">0</definedName>
    <definedName name="QBREPORTSUBCOLAXIS" localSheetId="1">0</definedName>
    <definedName name="QBREPORTSUBCOLAXIS" localSheetId="4">0</definedName>
    <definedName name="QBREPORTSUBCOLAXIS" localSheetId="5">0</definedName>
    <definedName name="QBREPORTTYPE" localSheetId="2">288</definedName>
    <definedName name="QBREPORTTYPE" localSheetId="6">115</definedName>
    <definedName name="QBREPORTTYPE" localSheetId="3">56</definedName>
    <definedName name="QBREPORTTYPE" localSheetId="1">0</definedName>
    <definedName name="QBREPORTTYPE" localSheetId="4">21</definedName>
    <definedName name="QBREPORTTYPE" localSheetId="5">46</definedName>
    <definedName name="QBROWHEADERS" localSheetId="2">6</definedName>
    <definedName name="QBROWHEADERS" localSheetId="6">1</definedName>
    <definedName name="QBROWHEADERS" localSheetId="3">2</definedName>
    <definedName name="QBROWHEADERS" localSheetId="1">5</definedName>
    <definedName name="QBROWHEADERS" localSheetId="4">2</definedName>
    <definedName name="QBROWHEADERS" localSheetId="5">2</definedName>
    <definedName name="QBSTARTDATE" localSheetId="2">20251001</definedName>
    <definedName name="QBSTARTDATE" localSheetId="6">20260301</definedName>
    <definedName name="QBSTARTDATE" localSheetId="3">20260301</definedName>
    <definedName name="QBSTARTDATE" localSheetId="1">20260301</definedName>
    <definedName name="QBSTARTDATE" localSheetId="4">20260301</definedName>
    <definedName name="QBSTARTDATE" localSheetId="5">20251001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9" i="6" l="1"/>
  <c r="N449" i="6"/>
  <c r="P440" i="6"/>
  <c r="N440" i="6"/>
  <c r="P435" i="6"/>
  <c r="N435" i="6"/>
  <c r="P417" i="6"/>
  <c r="N417" i="6"/>
  <c r="P396" i="6"/>
  <c r="N396" i="6"/>
  <c r="P378" i="6"/>
  <c r="N378" i="6"/>
  <c r="P360" i="6"/>
  <c r="N360" i="6"/>
  <c r="P344" i="6"/>
  <c r="N344" i="6"/>
  <c r="P325" i="6"/>
  <c r="N325" i="6"/>
  <c r="P307" i="6"/>
  <c r="N307" i="6"/>
  <c r="P287" i="6"/>
  <c r="N287" i="6"/>
  <c r="P271" i="6"/>
  <c r="N271" i="6"/>
  <c r="P266" i="6"/>
  <c r="N266" i="6"/>
  <c r="P257" i="6"/>
  <c r="N257" i="6"/>
  <c r="P235" i="6"/>
  <c r="N235" i="6"/>
  <c r="P214" i="6"/>
  <c r="N214" i="6"/>
  <c r="P196" i="6"/>
  <c r="N196" i="6"/>
  <c r="P178" i="6"/>
  <c r="N178" i="6"/>
  <c r="P160" i="6"/>
  <c r="N160" i="6"/>
  <c r="P142" i="6"/>
  <c r="N142" i="6"/>
  <c r="P122" i="6"/>
  <c r="N122" i="6"/>
  <c r="P105" i="6"/>
  <c r="N105" i="6"/>
  <c r="P100" i="6"/>
  <c r="N100" i="6"/>
  <c r="P95" i="6"/>
  <c r="N95" i="6"/>
  <c r="P90" i="6"/>
  <c r="N90" i="6"/>
  <c r="P85" i="6"/>
  <c r="N85" i="6"/>
  <c r="P80" i="6"/>
  <c r="N80" i="6"/>
  <c r="P75" i="6"/>
  <c r="N75" i="6"/>
  <c r="P70" i="6"/>
  <c r="N70" i="6"/>
  <c r="P65" i="6"/>
  <c r="N65" i="6"/>
  <c r="P60" i="6"/>
  <c r="N60" i="6"/>
  <c r="P53" i="6"/>
  <c r="N53" i="6"/>
  <c r="P48" i="6"/>
  <c r="N48" i="6"/>
  <c r="P43" i="6"/>
  <c r="N43" i="6"/>
  <c r="P38" i="6"/>
  <c r="N38" i="6"/>
  <c r="P33" i="6"/>
  <c r="N33" i="6"/>
  <c r="P28" i="6"/>
  <c r="N28" i="6"/>
  <c r="P22" i="6"/>
  <c r="N22" i="6"/>
  <c r="P16" i="6"/>
  <c r="N16" i="6"/>
  <c r="P11" i="6"/>
  <c r="N11" i="6"/>
  <c r="P6" i="6"/>
  <c r="N6" i="6"/>
  <c r="C19" i="5"/>
  <c r="N92" i="4"/>
  <c r="N87" i="4"/>
  <c r="N93" i="4" s="1"/>
  <c r="N79" i="4"/>
  <c r="N67" i="4"/>
  <c r="N55" i="4"/>
  <c r="N37" i="4"/>
  <c r="N28" i="4"/>
  <c r="N18" i="4"/>
  <c r="L92" i="4"/>
  <c r="K92" i="4"/>
  <c r="J92" i="4"/>
  <c r="I92" i="4"/>
  <c r="H92" i="4"/>
  <c r="G92" i="4"/>
  <c r="M91" i="4"/>
  <c r="O91" i="4" s="1"/>
  <c r="M90" i="4"/>
  <c r="P90" i="4" s="1"/>
  <c r="M89" i="4"/>
  <c r="O89" i="4" s="1"/>
  <c r="L87" i="4"/>
  <c r="K87" i="4"/>
  <c r="J87" i="4"/>
  <c r="I87" i="4"/>
  <c r="H87" i="4"/>
  <c r="G87" i="4"/>
  <c r="M86" i="4"/>
  <c r="P86" i="4" s="1"/>
  <c r="M81" i="4"/>
  <c r="P81" i="4" s="1"/>
  <c r="M80" i="4"/>
  <c r="L79" i="4"/>
  <c r="K79" i="4"/>
  <c r="J79" i="4"/>
  <c r="I79" i="4"/>
  <c r="H79" i="4"/>
  <c r="G79" i="4"/>
  <c r="M78" i="4"/>
  <c r="P78" i="4" s="1"/>
  <c r="M77" i="4"/>
  <c r="M75" i="4"/>
  <c r="P75" i="4" s="1"/>
  <c r="M74" i="4"/>
  <c r="M73" i="4"/>
  <c r="M72" i="4"/>
  <c r="P72" i="4" s="1"/>
  <c r="M71" i="4"/>
  <c r="P71" i="4" s="1"/>
  <c r="M70" i="4"/>
  <c r="P70" i="4" s="1"/>
  <c r="M69" i="4"/>
  <c r="P69" i="4" s="1"/>
  <c r="M68" i="4"/>
  <c r="P68" i="4" s="1"/>
  <c r="L67" i="4"/>
  <c r="K67" i="4"/>
  <c r="J67" i="4"/>
  <c r="I67" i="4"/>
  <c r="H67" i="4"/>
  <c r="G67" i="4"/>
  <c r="M66" i="4"/>
  <c r="P66" i="4" s="1"/>
  <c r="M65" i="4"/>
  <c r="P65" i="4" s="1"/>
  <c r="M63" i="4"/>
  <c r="P63" i="4" s="1"/>
  <c r="M62" i="4"/>
  <c r="M61" i="4"/>
  <c r="P61" i="4" s="1"/>
  <c r="M60" i="4"/>
  <c r="O60" i="4" s="1"/>
  <c r="M59" i="4"/>
  <c r="P59" i="4" s="1"/>
  <c r="M58" i="4"/>
  <c r="P58" i="4" s="1"/>
  <c r="M57" i="4"/>
  <c r="P57" i="4" s="1"/>
  <c r="M56" i="4"/>
  <c r="P56" i="4" s="1"/>
  <c r="L55" i="4"/>
  <c r="K55" i="4"/>
  <c r="J55" i="4"/>
  <c r="I55" i="4"/>
  <c r="H55" i="4"/>
  <c r="G55" i="4"/>
  <c r="M54" i="4"/>
  <c r="P54" i="4" s="1"/>
  <c r="M52" i="4"/>
  <c r="P52" i="4" s="1"/>
  <c r="M51" i="4"/>
  <c r="P51" i="4" s="1"/>
  <c r="M50" i="4"/>
  <c r="P50" i="4" s="1"/>
  <c r="M49" i="4"/>
  <c r="P49" i="4" s="1"/>
  <c r="M48" i="4"/>
  <c r="O48" i="4" s="1"/>
  <c r="M47" i="4"/>
  <c r="P47" i="4" s="1"/>
  <c r="M46" i="4"/>
  <c r="O46" i="4" s="1"/>
  <c r="M45" i="4"/>
  <c r="P45" i="4" s="1"/>
  <c r="M44" i="4"/>
  <c r="P44" i="4" s="1"/>
  <c r="M43" i="4"/>
  <c r="M42" i="4"/>
  <c r="P42" i="4" s="1"/>
  <c r="M41" i="4"/>
  <c r="P41" i="4" s="1"/>
  <c r="M40" i="4"/>
  <c r="P40" i="4" s="1"/>
  <c r="M39" i="4"/>
  <c r="P39" i="4" s="1"/>
  <c r="M38" i="4"/>
  <c r="O38" i="4" s="1"/>
  <c r="L37" i="4"/>
  <c r="K37" i="4"/>
  <c r="J37" i="4"/>
  <c r="I37" i="4"/>
  <c r="H37" i="4"/>
  <c r="G37" i="4"/>
  <c r="M36" i="4"/>
  <c r="M35" i="4"/>
  <c r="P35" i="4" s="1"/>
  <c r="M34" i="4"/>
  <c r="O34" i="4" s="1"/>
  <c r="M32" i="4"/>
  <c r="P32" i="4" s="1"/>
  <c r="M31" i="4"/>
  <c r="O31" i="4" s="1"/>
  <c r="M30" i="4"/>
  <c r="P30" i="4" s="1"/>
  <c r="M29" i="4"/>
  <c r="P29" i="4" s="1"/>
  <c r="L28" i="4"/>
  <c r="K28" i="4"/>
  <c r="J28" i="4"/>
  <c r="I28" i="4"/>
  <c r="H28" i="4"/>
  <c r="G28" i="4"/>
  <c r="M27" i="4"/>
  <c r="O27" i="4" s="1"/>
  <c r="M26" i="4"/>
  <c r="P26" i="4" s="1"/>
  <c r="M24" i="4"/>
  <c r="M23" i="4"/>
  <c r="M22" i="4"/>
  <c r="O22" i="4" s="1"/>
  <c r="M21" i="4"/>
  <c r="L18" i="4"/>
  <c r="L19" i="4" s="1"/>
  <c r="K18" i="4"/>
  <c r="K19" i="4" s="1"/>
  <c r="J18" i="4"/>
  <c r="J19" i="4" s="1"/>
  <c r="I18" i="4"/>
  <c r="H18" i="4"/>
  <c r="H19" i="4" s="1"/>
  <c r="G18" i="4"/>
  <c r="G19" i="4" s="1"/>
  <c r="M17" i="4"/>
  <c r="P17" i="4" s="1"/>
  <c r="M16" i="4"/>
  <c r="M15" i="4"/>
  <c r="P15" i="4" s="1"/>
  <c r="M14" i="4"/>
  <c r="O14" i="4" s="1"/>
  <c r="M13" i="4"/>
  <c r="P13" i="4" s="1"/>
  <c r="M12" i="4"/>
  <c r="O12" i="4" s="1"/>
  <c r="M11" i="4"/>
  <c r="P11" i="4" s="1"/>
  <c r="M10" i="4"/>
  <c r="M9" i="4"/>
  <c r="P9" i="4" s="1"/>
  <c r="M8" i="4"/>
  <c r="O8" i="4" s="1"/>
  <c r="M7" i="4"/>
  <c r="P7" i="4" s="1"/>
  <c r="M6" i="4"/>
  <c r="P6" i="4" s="1"/>
  <c r="M5" i="4"/>
  <c r="F37" i="3"/>
  <c r="F36" i="3"/>
  <c r="F35" i="3"/>
  <c r="F12" i="3"/>
  <c r="F11" i="3"/>
  <c r="N16" i="1"/>
  <c r="N15" i="1"/>
  <c r="N12" i="1"/>
  <c r="N9" i="1"/>
  <c r="N6" i="1"/>
  <c r="N3" i="1"/>
  <c r="O58" i="4" l="1"/>
  <c r="H82" i="4"/>
  <c r="H83" i="4" s="1"/>
  <c r="I82" i="4"/>
  <c r="P60" i="4"/>
  <c r="L82" i="4"/>
  <c r="O52" i="4"/>
  <c r="O9" i="4"/>
  <c r="O72" i="4"/>
  <c r="J93" i="4"/>
  <c r="O63" i="4"/>
  <c r="O56" i="4"/>
  <c r="O75" i="4"/>
  <c r="K93" i="4"/>
  <c r="L93" i="4"/>
  <c r="O57" i="4"/>
  <c r="O54" i="4"/>
  <c r="O30" i="4"/>
  <c r="P14" i="4"/>
  <c r="P89" i="4"/>
  <c r="M28" i="4"/>
  <c r="O28" i="4" s="1"/>
  <c r="M87" i="4"/>
  <c r="O87" i="4" s="1"/>
  <c r="M92" i="4"/>
  <c r="O92" i="4" s="1"/>
  <c r="O42" i="4"/>
  <c r="I93" i="4"/>
  <c r="K82" i="4"/>
  <c r="K83" i="4" s="1"/>
  <c r="P12" i="4"/>
  <c r="P38" i="4"/>
  <c r="M67" i="4"/>
  <c r="P67" i="4" s="1"/>
  <c r="O65" i="4"/>
  <c r="P34" i="4"/>
  <c r="O29" i="4"/>
  <c r="P48" i="4"/>
  <c r="P22" i="4"/>
  <c r="P8" i="4"/>
  <c r="O44" i="4"/>
  <c r="O71" i="4"/>
  <c r="O78" i="4"/>
  <c r="O86" i="4"/>
  <c r="J82" i="4"/>
  <c r="J83" i="4" s="1"/>
  <c r="M55" i="4"/>
  <c r="P55" i="4" s="1"/>
  <c r="M79" i="4"/>
  <c r="P79" i="4" s="1"/>
  <c r="G93" i="4"/>
  <c r="L83" i="4"/>
  <c r="I19" i="4"/>
  <c r="I83" i="4" s="1"/>
  <c r="P27" i="4"/>
  <c r="M37" i="4"/>
  <c r="P37" i="4" s="1"/>
  <c r="H93" i="4"/>
  <c r="P91" i="4"/>
  <c r="P46" i="4"/>
  <c r="O7" i="4"/>
  <c r="P31" i="4"/>
  <c r="O41" i="4"/>
  <c r="O51" i="4"/>
  <c r="O70" i="4"/>
  <c r="O15" i="4"/>
  <c r="O39" i="4"/>
  <c r="O49" i="4"/>
  <c r="O68" i="4"/>
  <c r="O13" i="4"/>
  <c r="O35" i="4"/>
  <c r="O47" i="4"/>
  <c r="O90" i="4"/>
  <c r="O11" i="4"/>
  <c r="O26" i="4"/>
  <c r="O32" i="4"/>
  <c r="O45" i="4"/>
  <c r="O61" i="4"/>
  <c r="O81" i="4"/>
  <c r="P28" i="4"/>
  <c r="O59" i="4"/>
  <c r="G82" i="4"/>
  <c r="O6" i="4"/>
  <c r="O40" i="4"/>
  <c r="O50" i="4"/>
  <c r="O69" i="4"/>
  <c r="M18" i="4"/>
  <c r="O18" i="4" s="1"/>
  <c r="O17" i="4"/>
  <c r="O66" i="4"/>
  <c r="N19" i="4"/>
  <c r="N82" i="4"/>
  <c r="K94" i="4" l="1"/>
  <c r="P87" i="4"/>
  <c r="O37" i="4"/>
  <c r="M93" i="4"/>
  <c r="P93" i="4" s="1"/>
  <c r="P18" i="4"/>
  <c r="J94" i="4"/>
  <c r="L94" i="4"/>
  <c r="O93" i="4"/>
  <c r="O67" i="4"/>
  <c r="O79" i="4"/>
  <c r="M19" i="4"/>
  <c r="P19" i="4" s="1"/>
  <c r="P92" i="4"/>
  <c r="O55" i="4"/>
  <c r="M82" i="4"/>
  <c r="P82" i="4" s="1"/>
  <c r="G83" i="4"/>
  <c r="H94" i="4"/>
  <c r="I94" i="4"/>
  <c r="N83" i="4"/>
  <c r="O82" i="4" l="1"/>
  <c r="O19" i="4"/>
  <c r="G94" i="4"/>
  <c r="M94" i="4" s="1"/>
  <c r="M83" i="4"/>
  <c r="P83" i="4" s="1"/>
  <c r="N94" i="4"/>
  <c r="O83" i="4"/>
  <c r="P94" i="4" l="1"/>
  <c r="O94" i="4"/>
</calcChain>
</file>

<file path=xl/sharedStrings.xml><?xml version="1.0" encoding="utf-8"?>
<sst xmlns="http://schemas.openxmlformats.org/spreadsheetml/2006/main" count="875" uniqueCount="216">
  <si>
    <t>Cintas</t>
  </si>
  <si>
    <t>Total Cintas</t>
  </si>
  <si>
    <t>ENGIE RESOURCES</t>
  </si>
  <si>
    <t>Total ENGIE RESOURCES</t>
  </si>
  <si>
    <t>Generator Service Center</t>
  </si>
  <si>
    <t>Total Generator Service Center</t>
  </si>
  <si>
    <t>LOFTIN EQUIPMENT</t>
  </si>
  <si>
    <t>Total LOFTIN EQUIPMENT</t>
  </si>
  <si>
    <t>VOYAGER FLEET SYSTEMS INC</t>
  </si>
  <si>
    <t>Total VOYAGER FLEET SYSTEMS INC</t>
  </si>
  <si>
    <t>Bill</t>
  </si>
  <si>
    <t>4262085723</t>
  </si>
  <si>
    <t>March</t>
  </si>
  <si>
    <t>679527M</t>
  </si>
  <si>
    <t>00072789-01</t>
  </si>
  <si>
    <t>January 2025</t>
  </si>
  <si>
    <t>Type</t>
  </si>
  <si>
    <t>Date</t>
  </si>
  <si>
    <t>Account</t>
  </si>
  <si>
    <t>Credit</t>
  </si>
  <si>
    <t>ACCURATE UTILITY SUPPLY</t>
  </si>
  <si>
    <t>Affordable Electric</t>
  </si>
  <si>
    <t>Affordable Mobile Auto Glass</t>
  </si>
  <si>
    <t>Amber Calzada</t>
  </si>
  <si>
    <t>First Financial Bank</t>
  </si>
  <si>
    <t>IRS</t>
  </si>
  <si>
    <t>MCCOYS</t>
  </si>
  <si>
    <t>NAPA AUTO PARTS</t>
  </si>
  <si>
    <t>PVS DX, INC</t>
  </si>
  <si>
    <t>RELIANT ENERGY</t>
  </si>
  <si>
    <t>TEXAS ATTY GENERALS OFFICE</t>
  </si>
  <si>
    <t>TML ADMINISTRATIVE SERVICES</t>
  </si>
  <si>
    <t>TMRS</t>
  </si>
  <si>
    <t>TX Health Benefits Pool</t>
  </si>
  <si>
    <t>United States Post Office</t>
  </si>
  <si>
    <t>WASTE CONNECTIONS</t>
  </si>
  <si>
    <t>Water of Texas</t>
  </si>
  <si>
    <t>Bill Pmt -Check</t>
  </si>
  <si>
    <t>Check</t>
  </si>
  <si>
    <t>Liability Check</t>
  </si>
  <si>
    <t>Credit Card Charge</t>
  </si>
  <si>
    <t>1001A · SYSTEM FUND AMEGY</t>
  </si>
  <si>
    <t>2000 · Accounts Payable</t>
  </si>
  <si>
    <t>9201 · Amegy Credit Card</t>
  </si>
  <si>
    <t>Mar 26</t>
  </si>
  <si>
    <t>Ordinary Income/Expense</t>
  </si>
  <si>
    <t>Income</t>
  </si>
  <si>
    <t>3100 · SALE OF WATER</t>
  </si>
  <si>
    <t>3121 · WATER TAP FEES</t>
  </si>
  <si>
    <t>3200 · SEWER SYSTEM REVENUES</t>
  </si>
  <si>
    <t>3602 · INTEREST EARNED</t>
  </si>
  <si>
    <t>3605 · WATER LATE CHARGES</t>
  </si>
  <si>
    <t>3611 · GARBAGE FEE COLLECTION</t>
  </si>
  <si>
    <t>3704 · SEWER TAP FEES</t>
  </si>
  <si>
    <t>Total Income</t>
  </si>
  <si>
    <t>Gross Profit</t>
  </si>
  <si>
    <t>Expense</t>
  </si>
  <si>
    <t>6560 · Payroll Expenses</t>
  </si>
  <si>
    <t>9100 · PAYROLL</t>
  </si>
  <si>
    <t>9101 · SYSTEM SUPERVISOR</t>
  </si>
  <si>
    <t>9103 · Household Cart / Drop Offs</t>
  </si>
  <si>
    <t>9105 · CLERICAL WAGES</t>
  </si>
  <si>
    <t>9110 · ALL OVER TIME</t>
  </si>
  <si>
    <t>9140 · HEALTH/LIFE INSURANCE</t>
  </si>
  <si>
    <t>9150 · FICA MATCH/SUI</t>
  </si>
  <si>
    <t>9180 · TMRS</t>
  </si>
  <si>
    <t>9220 · POSTAGE</t>
  </si>
  <si>
    <t>9230 · CHEMICAL EXPENSE</t>
  </si>
  <si>
    <t>9250 · PLUMBING PARTS AND SUPPLIES</t>
  </si>
  <si>
    <t>9270 · UNIFORM EXPENSE</t>
  </si>
  <si>
    <t>9405 · REPAIRS EQUIPMENT / VEHICLES</t>
  </si>
  <si>
    <t>9461 · WELL SERVICE REPAIR</t>
  </si>
  <si>
    <t>9490 · SEWER SYSTEM EXPENSE/MAINT</t>
  </si>
  <si>
    <t>9501 · WATER UTILITIES</t>
  </si>
  <si>
    <t>9504 · SEWER UTILITIES</t>
  </si>
  <si>
    <t>9520 · PROFESSIONAL SERVICES</t>
  </si>
  <si>
    <t>9567 · PUBLIC WATER DISPENSER</t>
  </si>
  <si>
    <t>9764 · Gov't Capital Interest Expense</t>
  </si>
  <si>
    <t>Total Expense</t>
  </si>
  <si>
    <t>Net Ordinary Income</t>
  </si>
  <si>
    <t>Net Income</t>
  </si>
  <si>
    <t>TOTAL</t>
  </si>
  <si>
    <t>Oct 25</t>
  </si>
  <si>
    <t>Budget</t>
  </si>
  <si>
    <t>$ Over Budget</t>
  </si>
  <si>
    <t>% of Budget</t>
  </si>
  <si>
    <t>Nov 25</t>
  </si>
  <si>
    <t>Dec 25</t>
  </si>
  <si>
    <t>Jan 26</t>
  </si>
  <si>
    <t>Feb 26</t>
  </si>
  <si>
    <t>Oct '25 - Mar 26</t>
  </si>
  <si>
    <t>Donation</t>
  </si>
  <si>
    <t>3110 · WATER TOWER USAGE CONTRACT</t>
  </si>
  <si>
    <t>3215 · TRANSFER FROM SEWER FUND</t>
  </si>
  <si>
    <t>3630 · WATER RECONNECT FEE</t>
  </si>
  <si>
    <t>3650 · SEPTIC TANK PERMIT FEE</t>
  </si>
  <si>
    <t>3703 · TEXPOOL TRANSFER</t>
  </si>
  <si>
    <t>1107 · Cash short and over</t>
  </si>
  <si>
    <t>5251 · Sanitary Supplies</t>
  </si>
  <si>
    <t>6550 · Dues and Subscriptions</t>
  </si>
  <si>
    <t>PAYROLL - WATER</t>
  </si>
  <si>
    <t>9100 · PAYROLL - Other</t>
  </si>
  <si>
    <t>Total 9100 · PAYROLL</t>
  </si>
  <si>
    <t>9102 · Meter Reading/Repair Employees</t>
  </si>
  <si>
    <t>OT - CLERICAL</t>
  </si>
  <si>
    <t>OT - SEWER</t>
  </si>
  <si>
    <t>9110 · ALL OVER TIME - Other</t>
  </si>
  <si>
    <t>Total 9110 · ALL OVER TIME</t>
  </si>
  <si>
    <t>9112 · LONGEVITY PAY</t>
  </si>
  <si>
    <t>9170 · WORK COMP INSURANCE</t>
  </si>
  <si>
    <t>9198 · Charge off</t>
  </si>
  <si>
    <t>9200 · OFFICE SUPPLIES</t>
  </si>
  <si>
    <t>9231 · Water Sample Supplies</t>
  </si>
  <si>
    <t>9240 · FUEL/MILEAGE</t>
  </si>
  <si>
    <t>9465 · EQUIPMENT RENTAL</t>
  </si>
  <si>
    <t>9465-S · Equipment Rental - Sewer</t>
  </si>
  <si>
    <t>Total 9465 · EQUIPMENT RENTAL</t>
  </si>
  <si>
    <t>9492 · WATER TANK MAINT/REPAIR</t>
  </si>
  <si>
    <t>9500 · TRAINING EXPENSE</t>
  </si>
  <si>
    <t>9502 · FEES/TCEQ/MISC</t>
  </si>
  <si>
    <t>9550 · Water Sample Testing</t>
  </si>
  <si>
    <t>9557 · SEWER TREATMENT OYSTER CRK</t>
  </si>
  <si>
    <t>9557 A · Transmission Freeports Line</t>
  </si>
  <si>
    <t>9557 · SEWER TREATMENT OYSTER CRK - Other</t>
  </si>
  <si>
    <t>Total 9557 · SEWER TREATMENT OYSTER CRK</t>
  </si>
  <si>
    <t>9590 · TELEPHONE</t>
  </si>
  <si>
    <t>9600 · BOND MAINT FEE</t>
  </si>
  <si>
    <t>9601 · Building Wind/Fire/ETC Insuranc</t>
  </si>
  <si>
    <t>9602 · LIABILTY INSURANCE</t>
  </si>
  <si>
    <t>9605 · BANK/CREDIT CARD CHGS</t>
  </si>
  <si>
    <t>9621 · TWDB BOND ISSUE FEES</t>
  </si>
  <si>
    <t>9708 · OFFICE HARDWARE/SOFTWARE EQ</t>
  </si>
  <si>
    <t>9755 · TOOL &amp; EQUIPMENT PURCHASES</t>
  </si>
  <si>
    <t>9755-S · Tool &amp; Equip Purchase - Sewer</t>
  </si>
  <si>
    <t>9755 · TOOL &amp; EQUIPMENT PURCHASES - Other</t>
  </si>
  <si>
    <t>Total 9755 · TOOL &amp; EQUIPMENT PURCHASES</t>
  </si>
  <si>
    <t>9816 · COST OF WATER</t>
  </si>
  <si>
    <t>Other Income/Expense</t>
  </si>
  <si>
    <t>Other Income</t>
  </si>
  <si>
    <t>CLFRF Funds From GF</t>
  </si>
  <si>
    <t>Total Other Income</t>
  </si>
  <si>
    <t>Other Expense</t>
  </si>
  <si>
    <t>9815.2 · TWDB 06 I&amp;S</t>
  </si>
  <si>
    <t>9820 · USDA LOAN PMT 1 AND 2 Interest</t>
  </si>
  <si>
    <t>9821 · TWDB 20 I&amp;S</t>
  </si>
  <si>
    <t>Total Other Expense</t>
  </si>
  <si>
    <t>Net Other Income</t>
  </si>
  <si>
    <t>Num</t>
  </si>
  <si>
    <t>Name</t>
  </si>
  <si>
    <t>Item</t>
  </si>
  <si>
    <t>Paid Amount</t>
  </si>
  <si>
    <t>Original Amount</t>
  </si>
  <si>
    <t xml:space="preserve"> </t>
  </si>
  <si>
    <t>Paycheck</t>
  </si>
  <si>
    <t>ACH</t>
  </si>
  <si>
    <t>CI0030422</t>
  </si>
  <si>
    <t>ECheck</t>
  </si>
  <si>
    <t>Wire</t>
  </si>
  <si>
    <t>3819</t>
  </si>
  <si>
    <t>236421</t>
  </si>
  <si>
    <t>3820</t>
  </si>
  <si>
    <t>00080458</t>
  </si>
  <si>
    <t>3821</t>
  </si>
  <si>
    <t>057003618-26</t>
  </si>
  <si>
    <t>057003632-26</t>
  </si>
  <si>
    <t>057003665-26</t>
  </si>
  <si>
    <t>3822</t>
  </si>
  <si>
    <t>3823</t>
  </si>
  <si>
    <t>3824</t>
  </si>
  <si>
    <t>3825</t>
  </si>
  <si>
    <t>260319</t>
  </si>
  <si>
    <t>3826</t>
  </si>
  <si>
    <t>3827</t>
  </si>
  <si>
    <t>3828</t>
  </si>
  <si>
    <t>3829</t>
  </si>
  <si>
    <t>4497895V131</t>
  </si>
  <si>
    <t>3830</t>
  </si>
  <si>
    <t>260327</t>
  </si>
  <si>
    <t>310202601</t>
  </si>
  <si>
    <t>310202602</t>
  </si>
  <si>
    <t>310202603</t>
  </si>
  <si>
    <t>310202604</t>
  </si>
  <si>
    <t>310202605</t>
  </si>
  <si>
    <t>310202606</t>
  </si>
  <si>
    <t>310202607</t>
  </si>
  <si>
    <t>310202608</t>
  </si>
  <si>
    <t>310202699</t>
  </si>
  <si>
    <t>310202798</t>
  </si>
  <si>
    <t>324202632</t>
  </si>
  <si>
    <t>324202633</t>
  </si>
  <si>
    <t>324202634</t>
  </si>
  <si>
    <t>324202635</t>
  </si>
  <si>
    <t>324202636</t>
  </si>
  <si>
    <t>324202637</t>
  </si>
  <si>
    <t>324202638</t>
  </si>
  <si>
    <t>324202639</t>
  </si>
  <si>
    <t>324202640</t>
  </si>
  <si>
    <t>324202694</t>
  </si>
  <si>
    <t>324202695</t>
  </si>
  <si>
    <t>City of Danbury</t>
  </si>
  <si>
    <t>Kim Wood</t>
  </si>
  <si>
    <t>Angel Cortez</t>
  </si>
  <si>
    <t>Breana R Wied</t>
  </si>
  <si>
    <t>Erick L Ingram</t>
  </si>
  <si>
    <t>Isaiah Solis</t>
  </si>
  <si>
    <t>Louis E Turner</t>
  </si>
  <si>
    <t>Madden Bellinger</t>
  </si>
  <si>
    <t>Ray H Hausenfluck</t>
  </si>
  <si>
    <t>William B Willis</t>
  </si>
  <si>
    <t>Johnie Scott-Holmes</t>
  </si>
  <si>
    <t>9610 · RETURN CHECK</t>
  </si>
  <si>
    <t>2600 · Gov't Capital - Mini Excavator</t>
  </si>
  <si>
    <t>1024 · Refunds</t>
  </si>
  <si>
    <t>9181.1 · TMRS PAYABLE - EMPLOYEE</t>
  </si>
  <si>
    <t>9181.2 · TMRS PAYABLE - EMPLOYER</t>
  </si>
  <si>
    <t>2100 · Payroll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</si>
</sst>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,##0.00;\-#,##0.00"/>
    <numFmt numFmtId="166" formatCode="#,##0;\-#,##0"/>
    <numFmt numFmtId="167" formatCode="#,##0.0#%;\-#,##0.0#%"/>
  </numFmts>
  <fonts count="12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3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166" fontId="1" fillId="0" borderId="0" xfId="0" applyNumberFormat="1" applyFont="1"/>
    <xf numFmtId="166" fontId="2" fillId="0" borderId="0" xfId="0" applyNumberFormat="1" applyFont="1"/>
    <xf numFmtId="165" fontId="2" fillId="0" borderId="2" xfId="0" applyNumberFormat="1" applyFont="1" applyBorder="1"/>
    <xf numFmtId="165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2" fillId="0" borderId="5" xfId="0" applyNumberFormat="1" applyFont="1" applyBorder="1"/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49" fontId="7" fillId="0" borderId="6" xfId="0" applyNumberFormat="1" applyFont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165" fontId="8" fillId="0" borderId="5" xfId="0" applyNumberFormat="1" applyFont="1" applyBorder="1"/>
    <xf numFmtId="167" fontId="8" fillId="0" borderId="5" xfId="0" applyNumberFormat="1" applyFont="1" applyBorder="1"/>
    <xf numFmtId="165" fontId="8" fillId="0" borderId="1" xfId="0" applyNumberFormat="1" applyFont="1" applyBorder="1"/>
    <xf numFmtId="167" fontId="8" fillId="0" borderId="1" xfId="0" applyNumberFormat="1" applyFont="1" applyBorder="1"/>
    <xf numFmtId="165" fontId="8" fillId="0" borderId="2" xfId="0" applyNumberFormat="1" applyFont="1" applyBorder="1"/>
    <xf numFmtId="167" fontId="8" fillId="0" borderId="2" xfId="0" applyNumberFormat="1" applyFont="1" applyBorder="1"/>
    <xf numFmtId="165" fontId="7" fillId="0" borderId="3" xfId="0" applyNumberFormat="1" applyFont="1" applyBorder="1"/>
    <xf numFmtId="167" fontId="7" fillId="0" borderId="3" xfId="0" applyNumberFormat="1" applyFont="1" applyBorder="1"/>
    <xf numFmtId="0" fontId="6" fillId="0" borderId="0" xfId="0" applyFont="1"/>
    <xf numFmtId="0" fontId="0" fillId="0" borderId="0" xfId="0" applyNumberFormat="1"/>
    <xf numFmtId="0" fontId="10" fillId="0" borderId="0" xfId="3" applyFont="1"/>
    <xf numFmtId="0" fontId="11" fillId="0" borderId="0" xfId="3" applyFont="1"/>
  </cellXfs>
  <cellStyles count="4">
    <cellStyle name="Normal" xfId="0" builtinId="0"/>
    <cellStyle name="Normal 2" xfId="1" xr:uid="{B3C8A894-CDE8-4B9C-8917-DC34C490A8A2}"/>
    <cellStyle name="Normal 3" xfId="2" xr:uid="{766A01BE-A9B6-465F-8918-221C3CC9761F}"/>
    <cellStyle name="Normal 4" xfId="3" xr:uid="{3F3C4B8F-813F-4A08-B5FC-5FD741F26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7F626D-43A0-49DD-AC10-E76A5DCA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16D3-93FC-4CC9-A654-975D7D952EE7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37" customWidth="1"/>
    <col min="2" max="2" width="4.140625" style="37" customWidth="1"/>
    <col min="3" max="3" width="54" style="37" customWidth="1"/>
    <col min="4" max="4" width="3.7109375" style="37" customWidth="1"/>
    <col min="5" max="5" width="90.28515625" style="37" customWidth="1"/>
    <col min="6" max="7" width="8.85546875" style="37"/>
    <col min="8" max="8" width="15.42578125" style="37" customWidth="1"/>
    <col min="9" max="9" width="5.140625" style="37" customWidth="1"/>
    <col min="10" max="11" width="8.85546875" style="37"/>
    <col min="12" max="12" width="3" style="37" customWidth="1"/>
    <col min="13" max="15" width="8.85546875" style="37"/>
    <col min="16" max="16" width="7" style="37" customWidth="1"/>
    <col min="17" max="256" width="8.85546875" style="37"/>
    <col min="257" max="257" width="3" style="37" customWidth="1"/>
    <col min="258" max="258" width="4.140625" style="37" customWidth="1"/>
    <col min="259" max="259" width="54" style="37" customWidth="1"/>
    <col min="260" max="260" width="3.7109375" style="37" customWidth="1"/>
    <col min="261" max="261" width="90.28515625" style="37" customWidth="1"/>
    <col min="262" max="263" width="8.85546875" style="37"/>
    <col min="264" max="264" width="15.42578125" style="37" customWidth="1"/>
    <col min="265" max="265" width="5.140625" style="37" customWidth="1"/>
    <col min="266" max="267" width="8.85546875" style="37"/>
    <col min="268" max="268" width="3" style="37" customWidth="1"/>
    <col min="269" max="271" width="8.85546875" style="37"/>
    <col min="272" max="272" width="7" style="37" customWidth="1"/>
    <col min="273" max="512" width="8.85546875" style="37"/>
    <col min="513" max="513" width="3" style="37" customWidth="1"/>
    <col min="514" max="514" width="4.140625" style="37" customWidth="1"/>
    <col min="515" max="515" width="54" style="37" customWidth="1"/>
    <col min="516" max="516" width="3.7109375" style="37" customWidth="1"/>
    <col min="517" max="517" width="90.28515625" style="37" customWidth="1"/>
    <col min="518" max="519" width="8.85546875" style="37"/>
    <col min="520" max="520" width="15.42578125" style="37" customWidth="1"/>
    <col min="521" max="521" width="5.140625" style="37" customWidth="1"/>
    <col min="522" max="523" width="8.85546875" style="37"/>
    <col min="524" max="524" width="3" style="37" customWidth="1"/>
    <col min="525" max="527" width="8.85546875" style="37"/>
    <col min="528" max="528" width="7" style="37" customWidth="1"/>
    <col min="529" max="768" width="8.85546875" style="37"/>
    <col min="769" max="769" width="3" style="37" customWidth="1"/>
    <col min="770" max="770" width="4.140625" style="37" customWidth="1"/>
    <col min="771" max="771" width="54" style="37" customWidth="1"/>
    <col min="772" max="772" width="3.7109375" style="37" customWidth="1"/>
    <col min="773" max="773" width="90.28515625" style="37" customWidth="1"/>
    <col min="774" max="775" width="8.85546875" style="37"/>
    <col min="776" max="776" width="15.42578125" style="37" customWidth="1"/>
    <col min="777" max="777" width="5.140625" style="37" customWidth="1"/>
    <col min="778" max="779" width="8.85546875" style="37"/>
    <col min="780" max="780" width="3" style="37" customWidth="1"/>
    <col min="781" max="783" width="8.85546875" style="37"/>
    <col min="784" max="784" width="7" style="37" customWidth="1"/>
    <col min="785" max="1024" width="8.85546875" style="37"/>
    <col min="1025" max="1025" width="3" style="37" customWidth="1"/>
    <col min="1026" max="1026" width="4.140625" style="37" customWidth="1"/>
    <col min="1027" max="1027" width="54" style="37" customWidth="1"/>
    <col min="1028" max="1028" width="3.7109375" style="37" customWidth="1"/>
    <col min="1029" max="1029" width="90.28515625" style="37" customWidth="1"/>
    <col min="1030" max="1031" width="8.85546875" style="37"/>
    <col min="1032" max="1032" width="15.42578125" style="37" customWidth="1"/>
    <col min="1033" max="1033" width="5.140625" style="37" customWidth="1"/>
    <col min="1034" max="1035" width="8.85546875" style="37"/>
    <col min="1036" max="1036" width="3" style="37" customWidth="1"/>
    <col min="1037" max="1039" width="8.85546875" style="37"/>
    <col min="1040" max="1040" width="7" style="37" customWidth="1"/>
    <col min="1041" max="1280" width="8.85546875" style="37"/>
    <col min="1281" max="1281" width="3" style="37" customWidth="1"/>
    <col min="1282" max="1282" width="4.140625" style="37" customWidth="1"/>
    <col min="1283" max="1283" width="54" style="37" customWidth="1"/>
    <col min="1284" max="1284" width="3.7109375" style="37" customWidth="1"/>
    <col min="1285" max="1285" width="90.28515625" style="37" customWidth="1"/>
    <col min="1286" max="1287" width="8.85546875" style="37"/>
    <col min="1288" max="1288" width="15.42578125" style="37" customWidth="1"/>
    <col min="1289" max="1289" width="5.140625" style="37" customWidth="1"/>
    <col min="1290" max="1291" width="8.85546875" style="37"/>
    <col min="1292" max="1292" width="3" style="37" customWidth="1"/>
    <col min="1293" max="1295" width="8.85546875" style="37"/>
    <col min="1296" max="1296" width="7" style="37" customWidth="1"/>
    <col min="1297" max="1536" width="8.85546875" style="37"/>
    <col min="1537" max="1537" width="3" style="37" customWidth="1"/>
    <col min="1538" max="1538" width="4.140625" style="37" customWidth="1"/>
    <col min="1539" max="1539" width="54" style="37" customWidth="1"/>
    <col min="1540" max="1540" width="3.7109375" style="37" customWidth="1"/>
    <col min="1541" max="1541" width="90.28515625" style="37" customWidth="1"/>
    <col min="1542" max="1543" width="8.85546875" style="37"/>
    <col min="1544" max="1544" width="15.42578125" style="37" customWidth="1"/>
    <col min="1545" max="1545" width="5.140625" style="37" customWidth="1"/>
    <col min="1546" max="1547" width="8.85546875" style="37"/>
    <col min="1548" max="1548" width="3" style="37" customWidth="1"/>
    <col min="1549" max="1551" width="8.85546875" style="37"/>
    <col min="1552" max="1552" width="7" style="37" customWidth="1"/>
    <col min="1553" max="1792" width="8.85546875" style="37"/>
    <col min="1793" max="1793" width="3" style="37" customWidth="1"/>
    <col min="1794" max="1794" width="4.140625" style="37" customWidth="1"/>
    <col min="1795" max="1795" width="54" style="37" customWidth="1"/>
    <col min="1796" max="1796" width="3.7109375" style="37" customWidth="1"/>
    <col min="1797" max="1797" width="90.28515625" style="37" customWidth="1"/>
    <col min="1798" max="1799" width="8.85546875" style="37"/>
    <col min="1800" max="1800" width="15.42578125" style="37" customWidth="1"/>
    <col min="1801" max="1801" width="5.140625" style="37" customWidth="1"/>
    <col min="1802" max="1803" width="8.85546875" style="37"/>
    <col min="1804" max="1804" width="3" style="37" customWidth="1"/>
    <col min="1805" max="1807" width="8.85546875" style="37"/>
    <col min="1808" max="1808" width="7" style="37" customWidth="1"/>
    <col min="1809" max="2048" width="8.85546875" style="37"/>
    <col min="2049" max="2049" width="3" style="37" customWidth="1"/>
    <col min="2050" max="2050" width="4.140625" style="37" customWidth="1"/>
    <col min="2051" max="2051" width="54" style="37" customWidth="1"/>
    <col min="2052" max="2052" width="3.7109375" style="37" customWidth="1"/>
    <col min="2053" max="2053" width="90.28515625" style="37" customWidth="1"/>
    <col min="2054" max="2055" width="8.85546875" style="37"/>
    <col min="2056" max="2056" width="15.42578125" style="37" customWidth="1"/>
    <col min="2057" max="2057" width="5.140625" style="37" customWidth="1"/>
    <col min="2058" max="2059" width="8.85546875" style="37"/>
    <col min="2060" max="2060" width="3" style="37" customWidth="1"/>
    <col min="2061" max="2063" width="8.85546875" style="37"/>
    <col min="2064" max="2064" width="7" style="37" customWidth="1"/>
    <col min="2065" max="2304" width="8.85546875" style="37"/>
    <col min="2305" max="2305" width="3" style="37" customWidth="1"/>
    <col min="2306" max="2306" width="4.140625" style="37" customWidth="1"/>
    <col min="2307" max="2307" width="54" style="37" customWidth="1"/>
    <col min="2308" max="2308" width="3.7109375" style="37" customWidth="1"/>
    <col min="2309" max="2309" width="90.28515625" style="37" customWidth="1"/>
    <col min="2310" max="2311" width="8.85546875" style="37"/>
    <col min="2312" max="2312" width="15.42578125" style="37" customWidth="1"/>
    <col min="2313" max="2313" width="5.140625" style="37" customWidth="1"/>
    <col min="2314" max="2315" width="8.85546875" style="37"/>
    <col min="2316" max="2316" width="3" style="37" customWidth="1"/>
    <col min="2317" max="2319" width="8.85546875" style="37"/>
    <col min="2320" max="2320" width="7" style="37" customWidth="1"/>
    <col min="2321" max="2560" width="8.85546875" style="37"/>
    <col min="2561" max="2561" width="3" style="37" customWidth="1"/>
    <col min="2562" max="2562" width="4.140625" style="37" customWidth="1"/>
    <col min="2563" max="2563" width="54" style="37" customWidth="1"/>
    <col min="2564" max="2564" width="3.7109375" style="37" customWidth="1"/>
    <col min="2565" max="2565" width="90.28515625" style="37" customWidth="1"/>
    <col min="2566" max="2567" width="8.85546875" style="37"/>
    <col min="2568" max="2568" width="15.42578125" style="37" customWidth="1"/>
    <col min="2569" max="2569" width="5.140625" style="37" customWidth="1"/>
    <col min="2570" max="2571" width="8.85546875" style="37"/>
    <col min="2572" max="2572" width="3" style="37" customWidth="1"/>
    <col min="2573" max="2575" width="8.85546875" style="37"/>
    <col min="2576" max="2576" width="7" style="37" customWidth="1"/>
    <col min="2577" max="2816" width="8.85546875" style="37"/>
    <col min="2817" max="2817" width="3" style="37" customWidth="1"/>
    <col min="2818" max="2818" width="4.140625" style="37" customWidth="1"/>
    <col min="2819" max="2819" width="54" style="37" customWidth="1"/>
    <col min="2820" max="2820" width="3.7109375" style="37" customWidth="1"/>
    <col min="2821" max="2821" width="90.28515625" style="37" customWidth="1"/>
    <col min="2822" max="2823" width="8.85546875" style="37"/>
    <col min="2824" max="2824" width="15.42578125" style="37" customWidth="1"/>
    <col min="2825" max="2825" width="5.140625" style="37" customWidth="1"/>
    <col min="2826" max="2827" width="8.85546875" style="37"/>
    <col min="2828" max="2828" width="3" style="37" customWidth="1"/>
    <col min="2829" max="2831" width="8.85546875" style="37"/>
    <col min="2832" max="2832" width="7" style="37" customWidth="1"/>
    <col min="2833" max="3072" width="8.85546875" style="37"/>
    <col min="3073" max="3073" width="3" style="37" customWidth="1"/>
    <col min="3074" max="3074" width="4.140625" style="37" customWidth="1"/>
    <col min="3075" max="3075" width="54" style="37" customWidth="1"/>
    <col min="3076" max="3076" width="3.7109375" style="37" customWidth="1"/>
    <col min="3077" max="3077" width="90.28515625" style="37" customWidth="1"/>
    <col min="3078" max="3079" width="8.85546875" style="37"/>
    <col min="3080" max="3080" width="15.42578125" style="37" customWidth="1"/>
    <col min="3081" max="3081" width="5.140625" style="37" customWidth="1"/>
    <col min="3082" max="3083" width="8.85546875" style="37"/>
    <col min="3084" max="3084" width="3" style="37" customWidth="1"/>
    <col min="3085" max="3087" width="8.85546875" style="37"/>
    <col min="3088" max="3088" width="7" style="37" customWidth="1"/>
    <col min="3089" max="3328" width="8.85546875" style="37"/>
    <col min="3329" max="3329" width="3" style="37" customWidth="1"/>
    <col min="3330" max="3330" width="4.140625" style="37" customWidth="1"/>
    <col min="3331" max="3331" width="54" style="37" customWidth="1"/>
    <col min="3332" max="3332" width="3.7109375" style="37" customWidth="1"/>
    <col min="3333" max="3333" width="90.28515625" style="37" customWidth="1"/>
    <col min="3334" max="3335" width="8.85546875" style="37"/>
    <col min="3336" max="3336" width="15.42578125" style="37" customWidth="1"/>
    <col min="3337" max="3337" width="5.140625" style="37" customWidth="1"/>
    <col min="3338" max="3339" width="8.85546875" style="37"/>
    <col min="3340" max="3340" width="3" style="37" customWidth="1"/>
    <col min="3341" max="3343" width="8.85546875" style="37"/>
    <col min="3344" max="3344" width="7" style="37" customWidth="1"/>
    <col min="3345" max="3584" width="8.85546875" style="37"/>
    <col min="3585" max="3585" width="3" style="37" customWidth="1"/>
    <col min="3586" max="3586" width="4.140625" style="37" customWidth="1"/>
    <col min="3587" max="3587" width="54" style="37" customWidth="1"/>
    <col min="3588" max="3588" width="3.7109375" style="37" customWidth="1"/>
    <col min="3589" max="3589" width="90.28515625" style="37" customWidth="1"/>
    <col min="3590" max="3591" width="8.85546875" style="37"/>
    <col min="3592" max="3592" width="15.42578125" style="37" customWidth="1"/>
    <col min="3593" max="3593" width="5.140625" style="37" customWidth="1"/>
    <col min="3594" max="3595" width="8.85546875" style="37"/>
    <col min="3596" max="3596" width="3" style="37" customWidth="1"/>
    <col min="3597" max="3599" width="8.85546875" style="37"/>
    <col min="3600" max="3600" width="7" style="37" customWidth="1"/>
    <col min="3601" max="3840" width="8.85546875" style="37"/>
    <col min="3841" max="3841" width="3" style="37" customWidth="1"/>
    <col min="3842" max="3842" width="4.140625" style="37" customWidth="1"/>
    <col min="3843" max="3843" width="54" style="37" customWidth="1"/>
    <col min="3844" max="3844" width="3.7109375" style="37" customWidth="1"/>
    <col min="3845" max="3845" width="90.28515625" style="37" customWidth="1"/>
    <col min="3846" max="3847" width="8.85546875" style="37"/>
    <col min="3848" max="3848" width="15.42578125" style="37" customWidth="1"/>
    <col min="3849" max="3849" width="5.140625" style="37" customWidth="1"/>
    <col min="3850" max="3851" width="8.85546875" style="37"/>
    <col min="3852" max="3852" width="3" style="37" customWidth="1"/>
    <col min="3853" max="3855" width="8.85546875" style="37"/>
    <col min="3856" max="3856" width="7" style="37" customWidth="1"/>
    <col min="3857" max="4096" width="8.85546875" style="37"/>
    <col min="4097" max="4097" width="3" style="37" customWidth="1"/>
    <col min="4098" max="4098" width="4.140625" style="37" customWidth="1"/>
    <col min="4099" max="4099" width="54" style="37" customWidth="1"/>
    <col min="4100" max="4100" width="3.7109375" style="37" customWidth="1"/>
    <col min="4101" max="4101" width="90.28515625" style="37" customWidth="1"/>
    <col min="4102" max="4103" width="8.85546875" style="37"/>
    <col min="4104" max="4104" width="15.42578125" style="37" customWidth="1"/>
    <col min="4105" max="4105" width="5.140625" style="37" customWidth="1"/>
    <col min="4106" max="4107" width="8.85546875" style="37"/>
    <col min="4108" max="4108" width="3" style="37" customWidth="1"/>
    <col min="4109" max="4111" width="8.85546875" style="37"/>
    <col min="4112" max="4112" width="7" style="37" customWidth="1"/>
    <col min="4113" max="4352" width="8.85546875" style="37"/>
    <col min="4353" max="4353" width="3" style="37" customWidth="1"/>
    <col min="4354" max="4354" width="4.140625" style="37" customWidth="1"/>
    <col min="4355" max="4355" width="54" style="37" customWidth="1"/>
    <col min="4356" max="4356" width="3.7109375" style="37" customWidth="1"/>
    <col min="4357" max="4357" width="90.28515625" style="37" customWidth="1"/>
    <col min="4358" max="4359" width="8.85546875" style="37"/>
    <col min="4360" max="4360" width="15.42578125" style="37" customWidth="1"/>
    <col min="4361" max="4361" width="5.140625" style="37" customWidth="1"/>
    <col min="4362" max="4363" width="8.85546875" style="37"/>
    <col min="4364" max="4364" width="3" style="37" customWidth="1"/>
    <col min="4365" max="4367" width="8.85546875" style="37"/>
    <col min="4368" max="4368" width="7" style="37" customWidth="1"/>
    <col min="4369" max="4608" width="8.85546875" style="37"/>
    <col min="4609" max="4609" width="3" style="37" customWidth="1"/>
    <col min="4610" max="4610" width="4.140625" style="37" customWidth="1"/>
    <col min="4611" max="4611" width="54" style="37" customWidth="1"/>
    <col min="4612" max="4612" width="3.7109375" style="37" customWidth="1"/>
    <col min="4613" max="4613" width="90.28515625" style="37" customWidth="1"/>
    <col min="4614" max="4615" width="8.85546875" style="37"/>
    <col min="4616" max="4616" width="15.42578125" style="37" customWidth="1"/>
    <col min="4617" max="4617" width="5.140625" style="37" customWidth="1"/>
    <col min="4618" max="4619" width="8.85546875" style="37"/>
    <col min="4620" max="4620" width="3" style="37" customWidth="1"/>
    <col min="4621" max="4623" width="8.85546875" style="37"/>
    <col min="4624" max="4624" width="7" style="37" customWidth="1"/>
    <col min="4625" max="4864" width="8.85546875" style="37"/>
    <col min="4865" max="4865" width="3" style="37" customWidth="1"/>
    <col min="4866" max="4866" width="4.140625" style="37" customWidth="1"/>
    <col min="4867" max="4867" width="54" style="37" customWidth="1"/>
    <col min="4868" max="4868" width="3.7109375" style="37" customWidth="1"/>
    <col min="4869" max="4869" width="90.28515625" style="37" customWidth="1"/>
    <col min="4870" max="4871" width="8.85546875" style="37"/>
    <col min="4872" max="4872" width="15.42578125" style="37" customWidth="1"/>
    <col min="4873" max="4873" width="5.140625" style="37" customWidth="1"/>
    <col min="4874" max="4875" width="8.85546875" style="37"/>
    <col min="4876" max="4876" width="3" style="37" customWidth="1"/>
    <col min="4877" max="4879" width="8.85546875" style="37"/>
    <col min="4880" max="4880" width="7" style="37" customWidth="1"/>
    <col min="4881" max="5120" width="8.85546875" style="37"/>
    <col min="5121" max="5121" width="3" style="37" customWidth="1"/>
    <col min="5122" max="5122" width="4.140625" style="37" customWidth="1"/>
    <col min="5123" max="5123" width="54" style="37" customWidth="1"/>
    <col min="5124" max="5124" width="3.7109375" style="37" customWidth="1"/>
    <col min="5125" max="5125" width="90.28515625" style="37" customWidth="1"/>
    <col min="5126" max="5127" width="8.85546875" style="37"/>
    <col min="5128" max="5128" width="15.42578125" style="37" customWidth="1"/>
    <col min="5129" max="5129" width="5.140625" style="37" customWidth="1"/>
    <col min="5130" max="5131" width="8.85546875" style="37"/>
    <col min="5132" max="5132" width="3" style="37" customWidth="1"/>
    <col min="5133" max="5135" width="8.85546875" style="37"/>
    <col min="5136" max="5136" width="7" style="37" customWidth="1"/>
    <col min="5137" max="5376" width="8.85546875" style="37"/>
    <col min="5377" max="5377" width="3" style="37" customWidth="1"/>
    <col min="5378" max="5378" width="4.140625" style="37" customWidth="1"/>
    <col min="5379" max="5379" width="54" style="37" customWidth="1"/>
    <col min="5380" max="5380" width="3.7109375" style="37" customWidth="1"/>
    <col min="5381" max="5381" width="90.28515625" style="37" customWidth="1"/>
    <col min="5382" max="5383" width="8.85546875" style="37"/>
    <col min="5384" max="5384" width="15.42578125" style="37" customWidth="1"/>
    <col min="5385" max="5385" width="5.140625" style="37" customWidth="1"/>
    <col min="5386" max="5387" width="8.85546875" style="37"/>
    <col min="5388" max="5388" width="3" style="37" customWidth="1"/>
    <col min="5389" max="5391" width="8.85546875" style="37"/>
    <col min="5392" max="5392" width="7" style="37" customWidth="1"/>
    <col min="5393" max="5632" width="8.85546875" style="37"/>
    <col min="5633" max="5633" width="3" style="37" customWidth="1"/>
    <col min="5634" max="5634" width="4.140625" style="37" customWidth="1"/>
    <col min="5635" max="5635" width="54" style="37" customWidth="1"/>
    <col min="5636" max="5636" width="3.7109375" style="37" customWidth="1"/>
    <col min="5637" max="5637" width="90.28515625" style="37" customWidth="1"/>
    <col min="5638" max="5639" width="8.85546875" style="37"/>
    <col min="5640" max="5640" width="15.42578125" style="37" customWidth="1"/>
    <col min="5641" max="5641" width="5.140625" style="37" customWidth="1"/>
    <col min="5642" max="5643" width="8.85546875" style="37"/>
    <col min="5644" max="5644" width="3" style="37" customWidth="1"/>
    <col min="5645" max="5647" width="8.85546875" style="37"/>
    <col min="5648" max="5648" width="7" style="37" customWidth="1"/>
    <col min="5649" max="5888" width="8.85546875" style="37"/>
    <col min="5889" max="5889" width="3" style="37" customWidth="1"/>
    <col min="5890" max="5890" width="4.140625" style="37" customWidth="1"/>
    <col min="5891" max="5891" width="54" style="37" customWidth="1"/>
    <col min="5892" max="5892" width="3.7109375" style="37" customWidth="1"/>
    <col min="5893" max="5893" width="90.28515625" style="37" customWidth="1"/>
    <col min="5894" max="5895" width="8.85546875" style="37"/>
    <col min="5896" max="5896" width="15.42578125" style="37" customWidth="1"/>
    <col min="5897" max="5897" width="5.140625" style="37" customWidth="1"/>
    <col min="5898" max="5899" width="8.85546875" style="37"/>
    <col min="5900" max="5900" width="3" style="37" customWidth="1"/>
    <col min="5901" max="5903" width="8.85546875" style="37"/>
    <col min="5904" max="5904" width="7" style="37" customWidth="1"/>
    <col min="5905" max="6144" width="8.85546875" style="37"/>
    <col min="6145" max="6145" width="3" style="37" customWidth="1"/>
    <col min="6146" max="6146" width="4.140625" style="37" customWidth="1"/>
    <col min="6147" max="6147" width="54" style="37" customWidth="1"/>
    <col min="6148" max="6148" width="3.7109375" style="37" customWidth="1"/>
    <col min="6149" max="6149" width="90.28515625" style="37" customWidth="1"/>
    <col min="6150" max="6151" width="8.85546875" style="37"/>
    <col min="6152" max="6152" width="15.42578125" style="37" customWidth="1"/>
    <col min="6153" max="6153" width="5.140625" style="37" customWidth="1"/>
    <col min="6154" max="6155" width="8.85546875" style="37"/>
    <col min="6156" max="6156" width="3" style="37" customWidth="1"/>
    <col min="6157" max="6159" width="8.85546875" style="37"/>
    <col min="6160" max="6160" width="7" style="37" customWidth="1"/>
    <col min="6161" max="6400" width="8.85546875" style="37"/>
    <col min="6401" max="6401" width="3" style="37" customWidth="1"/>
    <col min="6402" max="6402" width="4.140625" style="37" customWidth="1"/>
    <col min="6403" max="6403" width="54" style="37" customWidth="1"/>
    <col min="6404" max="6404" width="3.7109375" style="37" customWidth="1"/>
    <col min="6405" max="6405" width="90.28515625" style="37" customWidth="1"/>
    <col min="6406" max="6407" width="8.85546875" style="37"/>
    <col min="6408" max="6408" width="15.42578125" style="37" customWidth="1"/>
    <col min="6409" max="6409" width="5.140625" style="37" customWidth="1"/>
    <col min="6410" max="6411" width="8.85546875" style="37"/>
    <col min="6412" max="6412" width="3" style="37" customWidth="1"/>
    <col min="6413" max="6415" width="8.85546875" style="37"/>
    <col min="6416" max="6416" width="7" style="37" customWidth="1"/>
    <col min="6417" max="6656" width="8.85546875" style="37"/>
    <col min="6657" max="6657" width="3" style="37" customWidth="1"/>
    <col min="6658" max="6658" width="4.140625" style="37" customWidth="1"/>
    <col min="6659" max="6659" width="54" style="37" customWidth="1"/>
    <col min="6660" max="6660" width="3.7109375" style="37" customWidth="1"/>
    <col min="6661" max="6661" width="90.28515625" style="37" customWidth="1"/>
    <col min="6662" max="6663" width="8.85546875" style="37"/>
    <col min="6664" max="6664" width="15.42578125" style="37" customWidth="1"/>
    <col min="6665" max="6665" width="5.140625" style="37" customWidth="1"/>
    <col min="6666" max="6667" width="8.85546875" style="37"/>
    <col min="6668" max="6668" width="3" style="37" customWidth="1"/>
    <col min="6669" max="6671" width="8.85546875" style="37"/>
    <col min="6672" max="6672" width="7" style="37" customWidth="1"/>
    <col min="6673" max="6912" width="8.85546875" style="37"/>
    <col min="6913" max="6913" width="3" style="37" customWidth="1"/>
    <col min="6914" max="6914" width="4.140625" style="37" customWidth="1"/>
    <col min="6915" max="6915" width="54" style="37" customWidth="1"/>
    <col min="6916" max="6916" width="3.7109375" style="37" customWidth="1"/>
    <col min="6917" max="6917" width="90.28515625" style="37" customWidth="1"/>
    <col min="6918" max="6919" width="8.85546875" style="37"/>
    <col min="6920" max="6920" width="15.42578125" style="37" customWidth="1"/>
    <col min="6921" max="6921" width="5.140625" style="37" customWidth="1"/>
    <col min="6922" max="6923" width="8.85546875" style="37"/>
    <col min="6924" max="6924" width="3" style="37" customWidth="1"/>
    <col min="6925" max="6927" width="8.85546875" style="37"/>
    <col min="6928" max="6928" width="7" style="37" customWidth="1"/>
    <col min="6929" max="7168" width="8.85546875" style="37"/>
    <col min="7169" max="7169" width="3" style="37" customWidth="1"/>
    <col min="7170" max="7170" width="4.140625" style="37" customWidth="1"/>
    <col min="7171" max="7171" width="54" style="37" customWidth="1"/>
    <col min="7172" max="7172" width="3.7109375" style="37" customWidth="1"/>
    <col min="7173" max="7173" width="90.28515625" style="37" customWidth="1"/>
    <col min="7174" max="7175" width="8.85546875" style="37"/>
    <col min="7176" max="7176" width="15.42578125" style="37" customWidth="1"/>
    <col min="7177" max="7177" width="5.140625" style="37" customWidth="1"/>
    <col min="7178" max="7179" width="8.85546875" style="37"/>
    <col min="7180" max="7180" width="3" style="37" customWidth="1"/>
    <col min="7181" max="7183" width="8.85546875" style="37"/>
    <col min="7184" max="7184" width="7" style="37" customWidth="1"/>
    <col min="7185" max="7424" width="8.85546875" style="37"/>
    <col min="7425" max="7425" width="3" style="37" customWidth="1"/>
    <col min="7426" max="7426" width="4.140625" style="37" customWidth="1"/>
    <col min="7427" max="7427" width="54" style="37" customWidth="1"/>
    <col min="7428" max="7428" width="3.7109375" style="37" customWidth="1"/>
    <col min="7429" max="7429" width="90.28515625" style="37" customWidth="1"/>
    <col min="7430" max="7431" width="8.85546875" style="37"/>
    <col min="7432" max="7432" width="15.42578125" style="37" customWidth="1"/>
    <col min="7433" max="7433" width="5.140625" style="37" customWidth="1"/>
    <col min="7434" max="7435" width="8.85546875" style="37"/>
    <col min="7436" max="7436" width="3" style="37" customWidth="1"/>
    <col min="7437" max="7439" width="8.85546875" style="37"/>
    <col min="7440" max="7440" width="7" style="37" customWidth="1"/>
    <col min="7441" max="7680" width="8.85546875" style="37"/>
    <col min="7681" max="7681" width="3" style="37" customWidth="1"/>
    <col min="7682" max="7682" width="4.140625" style="37" customWidth="1"/>
    <col min="7683" max="7683" width="54" style="37" customWidth="1"/>
    <col min="7684" max="7684" width="3.7109375" style="37" customWidth="1"/>
    <col min="7685" max="7685" width="90.28515625" style="37" customWidth="1"/>
    <col min="7686" max="7687" width="8.85546875" style="37"/>
    <col min="7688" max="7688" width="15.42578125" style="37" customWidth="1"/>
    <col min="7689" max="7689" width="5.140625" style="37" customWidth="1"/>
    <col min="7690" max="7691" width="8.85546875" style="37"/>
    <col min="7692" max="7692" width="3" style="37" customWidth="1"/>
    <col min="7693" max="7695" width="8.85546875" style="37"/>
    <col min="7696" max="7696" width="7" style="37" customWidth="1"/>
    <col min="7697" max="7936" width="8.85546875" style="37"/>
    <col min="7937" max="7937" width="3" style="37" customWidth="1"/>
    <col min="7938" max="7938" width="4.140625" style="37" customWidth="1"/>
    <col min="7939" max="7939" width="54" style="37" customWidth="1"/>
    <col min="7940" max="7940" width="3.7109375" style="37" customWidth="1"/>
    <col min="7941" max="7941" width="90.28515625" style="37" customWidth="1"/>
    <col min="7942" max="7943" width="8.85546875" style="37"/>
    <col min="7944" max="7944" width="15.42578125" style="37" customWidth="1"/>
    <col min="7945" max="7945" width="5.140625" style="37" customWidth="1"/>
    <col min="7946" max="7947" width="8.85546875" style="37"/>
    <col min="7948" max="7948" width="3" style="37" customWidth="1"/>
    <col min="7949" max="7951" width="8.85546875" style="37"/>
    <col min="7952" max="7952" width="7" style="37" customWidth="1"/>
    <col min="7953" max="8192" width="8.85546875" style="37"/>
    <col min="8193" max="8193" width="3" style="37" customWidth="1"/>
    <col min="8194" max="8194" width="4.140625" style="37" customWidth="1"/>
    <col min="8195" max="8195" width="54" style="37" customWidth="1"/>
    <col min="8196" max="8196" width="3.7109375" style="37" customWidth="1"/>
    <col min="8197" max="8197" width="90.28515625" style="37" customWidth="1"/>
    <col min="8198" max="8199" width="8.85546875" style="37"/>
    <col min="8200" max="8200" width="15.42578125" style="37" customWidth="1"/>
    <col min="8201" max="8201" width="5.140625" style="37" customWidth="1"/>
    <col min="8202" max="8203" width="8.85546875" style="37"/>
    <col min="8204" max="8204" width="3" style="37" customWidth="1"/>
    <col min="8205" max="8207" width="8.85546875" style="37"/>
    <col min="8208" max="8208" width="7" style="37" customWidth="1"/>
    <col min="8209" max="8448" width="8.85546875" style="37"/>
    <col min="8449" max="8449" width="3" style="37" customWidth="1"/>
    <col min="8450" max="8450" width="4.140625" style="37" customWidth="1"/>
    <col min="8451" max="8451" width="54" style="37" customWidth="1"/>
    <col min="8452" max="8452" width="3.7109375" style="37" customWidth="1"/>
    <col min="8453" max="8453" width="90.28515625" style="37" customWidth="1"/>
    <col min="8454" max="8455" width="8.85546875" style="37"/>
    <col min="8456" max="8456" width="15.42578125" style="37" customWidth="1"/>
    <col min="8457" max="8457" width="5.140625" style="37" customWidth="1"/>
    <col min="8458" max="8459" width="8.85546875" style="37"/>
    <col min="8460" max="8460" width="3" style="37" customWidth="1"/>
    <col min="8461" max="8463" width="8.85546875" style="37"/>
    <col min="8464" max="8464" width="7" style="37" customWidth="1"/>
    <col min="8465" max="8704" width="8.85546875" style="37"/>
    <col min="8705" max="8705" width="3" style="37" customWidth="1"/>
    <col min="8706" max="8706" width="4.140625" style="37" customWidth="1"/>
    <col min="8707" max="8707" width="54" style="37" customWidth="1"/>
    <col min="8708" max="8708" width="3.7109375" style="37" customWidth="1"/>
    <col min="8709" max="8709" width="90.28515625" style="37" customWidth="1"/>
    <col min="8710" max="8711" width="8.85546875" style="37"/>
    <col min="8712" max="8712" width="15.42578125" style="37" customWidth="1"/>
    <col min="8713" max="8713" width="5.140625" style="37" customWidth="1"/>
    <col min="8714" max="8715" width="8.85546875" style="37"/>
    <col min="8716" max="8716" width="3" style="37" customWidth="1"/>
    <col min="8717" max="8719" width="8.85546875" style="37"/>
    <col min="8720" max="8720" width="7" style="37" customWidth="1"/>
    <col min="8721" max="8960" width="8.85546875" style="37"/>
    <col min="8961" max="8961" width="3" style="37" customWidth="1"/>
    <col min="8962" max="8962" width="4.140625" style="37" customWidth="1"/>
    <col min="8963" max="8963" width="54" style="37" customWidth="1"/>
    <col min="8964" max="8964" width="3.7109375" style="37" customWidth="1"/>
    <col min="8965" max="8965" width="90.28515625" style="37" customWidth="1"/>
    <col min="8966" max="8967" width="8.85546875" style="37"/>
    <col min="8968" max="8968" width="15.42578125" style="37" customWidth="1"/>
    <col min="8969" max="8969" width="5.140625" style="37" customWidth="1"/>
    <col min="8970" max="8971" width="8.85546875" style="37"/>
    <col min="8972" max="8972" width="3" style="37" customWidth="1"/>
    <col min="8973" max="8975" width="8.85546875" style="37"/>
    <col min="8976" max="8976" width="7" style="37" customWidth="1"/>
    <col min="8977" max="9216" width="8.85546875" style="37"/>
    <col min="9217" max="9217" width="3" style="37" customWidth="1"/>
    <col min="9218" max="9218" width="4.140625" style="37" customWidth="1"/>
    <col min="9219" max="9219" width="54" style="37" customWidth="1"/>
    <col min="9220" max="9220" width="3.7109375" style="37" customWidth="1"/>
    <col min="9221" max="9221" width="90.28515625" style="37" customWidth="1"/>
    <col min="9222" max="9223" width="8.85546875" style="37"/>
    <col min="9224" max="9224" width="15.42578125" style="37" customWidth="1"/>
    <col min="9225" max="9225" width="5.140625" style="37" customWidth="1"/>
    <col min="9226" max="9227" width="8.85546875" style="37"/>
    <col min="9228" max="9228" width="3" style="37" customWidth="1"/>
    <col min="9229" max="9231" width="8.85546875" style="37"/>
    <col min="9232" max="9232" width="7" style="37" customWidth="1"/>
    <col min="9233" max="9472" width="8.85546875" style="37"/>
    <col min="9473" max="9473" width="3" style="37" customWidth="1"/>
    <col min="9474" max="9474" width="4.140625" style="37" customWidth="1"/>
    <col min="9475" max="9475" width="54" style="37" customWidth="1"/>
    <col min="9476" max="9476" width="3.7109375" style="37" customWidth="1"/>
    <col min="9477" max="9477" width="90.28515625" style="37" customWidth="1"/>
    <col min="9478" max="9479" width="8.85546875" style="37"/>
    <col min="9480" max="9480" width="15.42578125" style="37" customWidth="1"/>
    <col min="9481" max="9481" width="5.140625" style="37" customWidth="1"/>
    <col min="9482" max="9483" width="8.85546875" style="37"/>
    <col min="9484" max="9484" width="3" style="37" customWidth="1"/>
    <col min="9485" max="9487" width="8.85546875" style="37"/>
    <col min="9488" max="9488" width="7" style="37" customWidth="1"/>
    <col min="9489" max="9728" width="8.85546875" style="37"/>
    <col min="9729" max="9729" width="3" style="37" customWidth="1"/>
    <col min="9730" max="9730" width="4.140625" style="37" customWidth="1"/>
    <col min="9731" max="9731" width="54" style="37" customWidth="1"/>
    <col min="9732" max="9732" width="3.7109375" style="37" customWidth="1"/>
    <col min="9733" max="9733" width="90.28515625" style="37" customWidth="1"/>
    <col min="9734" max="9735" width="8.85546875" style="37"/>
    <col min="9736" max="9736" width="15.42578125" style="37" customWidth="1"/>
    <col min="9737" max="9737" width="5.140625" style="37" customWidth="1"/>
    <col min="9738" max="9739" width="8.85546875" style="37"/>
    <col min="9740" max="9740" width="3" style="37" customWidth="1"/>
    <col min="9741" max="9743" width="8.85546875" style="37"/>
    <col min="9744" max="9744" width="7" style="37" customWidth="1"/>
    <col min="9745" max="9984" width="8.85546875" style="37"/>
    <col min="9985" max="9985" width="3" style="37" customWidth="1"/>
    <col min="9986" max="9986" width="4.140625" style="37" customWidth="1"/>
    <col min="9987" max="9987" width="54" style="37" customWidth="1"/>
    <col min="9988" max="9988" width="3.7109375" style="37" customWidth="1"/>
    <col min="9989" max="9989" width="90.28515625" style="37" customWidth="1"/>
    <col min="9990" max="9991" width="8.85546875" style="37"/>
    <col min="9992" max="9992" width="15.42578125" style="37" customWidth="1"/>
    <col min="9993" max="9993" width="5.140625" style="37" customWidth="1"/>
    <col min="9994" max="9995" width="8.85546875" style="37"/>
    <col min="9996" max="9996" width="3" style="37" customWidth="1"/>
    <col min="9997" max="9999" width="8.85546875" style="37"/>
    <col min="10000" max="10000" width="7" style="37" customWidth="1"/>
    <col min="10001" max="10240" width="8.85546875" style="37"/>
    <col min="10241" max="10241" width="3" style="37" customWidth="1"/>
    <col min="10242" max="10242" width="4.140625" style="37" customWidth="1"/>
    <col min="10243" max="10243" width="54" style="37" customWidth="1"/>
    <col min="10244" max="10244" width="3.7109375" style="37" customWidth="1"/>
    <col min="10245" max="10245" width="90.28515625" style="37" customWidth="1"/>
    <col min="10246" max="10247" width="8.85546875" style="37"/>
    <col min="10248" max="10248" width="15.42578125" style="37" customWidth="1"/>
    <col min="10249" max="10249" width="5.140625" style="37" customWidth="1"/>
    <col min="10250" max="10251" width="8.85546875" style="37"/>
    <col min="10252" max="10252" width="3" style="37" customWidth="1"/>
    <col min="10253" max="10255" width="8.85546875" style="37"/>
    <col min="10256" max="10256" width="7" style="37" customWidth="1"/>
    <col min="10257" max="10496" width="8.85546875" style="37"/>
    <col min="10497" max="10497" width="3" style="37" customWidth="1"/>
    <col min="10498" max="10498" width="4.140625" style="37" customWidth="1"/>
    <col min="10499" max="10499" width="54" style="37" customWidth="1"/>
    <col min="10500" max="10500" width="3.7109375" style="37" customWidth="1"/>
    <col min="10501" max="10501" width="90.28515625" style="37" customWidth="1"/>
    <col min="10502" max="10503" width="8.85546875" style="37"/>
    <col min="10504" max="10504" width="15.42578125" style="37" customWidth="1"/>
    <col min="10505" max="10505" width="5.140625" style="37" customWidth="1"/>
    <col min="10506" max="10507" width="8.85546875" style="37"/>
    <col min="10508" max="10508" width="3" style="37" customWidth="1"/>
    <col min="10509" max="10511" width="8.85546875" style="37"/>
    <col min="10512" max="10512" width="7" style="37" customWidth="1"/>
    <col min="10513" max="10752" width="8.85546875" style="37"/>
    <col min="10753" max="10753" width="3" style="37" customWidth="1"/>
    <col min="10754" max="10754" width="4.140625" style="37" customWidth="1"/>
    <col min="10755" max="10755" width="54" style="37" customWidth="1"/>
    <col min="10756" max="10756" width="3.7109375" style="37" customWidth="1"/>
    <col min="10757" max="10757" width="90.28515625" style="37" customWidth="1"/>
    <col min="10758" max="10759" width="8.85546875" style="37"/>
    <col min="10760" max="10760" width="15.42578125" style="37" customWidth="1"/>
    <col min="10761" max="10761" width="5.140625" style="37" customWidth="1"/>
    <col min="10762" max="10763" width="8.85546875" style="37"/>
    <col min="10764" max="10764" width="3" style="37" customWidth="1"/>
    <col min="10765" max="10767" width="8.85546875" style="37"/>
    <col min="10768" max="10768" width="7" style="37" customWidth="1"/>
    <col min="10769" max="11008" width="8.85546875" style="37"/>
    <col min="11009" max="11009" width="3" style="37" customWidth="1"/>
    <col min="11010" max="11010" width="4.140625" style="37" customWidth="1"/>
    <col min="11011" max="11011" width="54" style="37" customWidth="1"/>
    <col min="11012" max="11012" width="3.7109375" style="37" customWidth="1"/>
    <col min="11013" max="11013" width="90.28515625" style="37" customWidth="1"/>
    <col min="11014" max="11015" width="8.85546875" style="37"/>
    <col min="11016" max="11016" width="15.42578125" style="37" customWidth="1"/>
    <col min="11017" max="11017" width="5.140625" style="37" customWidth="1"/>
    <col min="11018" max="11019" width="8.85546875" style="37"/>
    <col min="11020" max="11020" width="3" style="37" customWidth="1"/>
    <col min="11021" max="11023" width="8.85546875" style="37"/>
    <col min="11024" max="11024" width="7" style="37" customWidth="1"/>
    <col min="11025" max="11264" width="8.85546875" style="37"/>
    <col min="11265" max="11265" width="3" style="37" customWidth="1"/>
    <col min="11266" max="11266" width="4.140625" style="37" customWidth="1"/>
    <col min="11267" max="11267" width="54" style="37" customWidth="1"/>
    <col min="11268" max="11268" width="3.7109375" style="37" customWidth="1"/>
    <col min="11269" max="11269" width="90.28515625" style="37" customWidth="1"/>
    <col min="11270" max="11271" width="8.85546875" style="37"/>
    <col min="11272" max="11272" width="15.42578125" style="37" customWidth="1"/>
    <col min="11273" max="11273" width="5.140625" style="37" customWidth="1"/>
    <col min="11274" max="11275" width="8.85546875" style="37"/>
    <col min="11276" max="11276" width="3" style="37" customWidth="1"/>
    <col min="11277" max="11279" width="8.85546875" style="37"/>
    <col min="11280" max="11280" width="7" style="37" customWidth="1"/>
    <col min="11281" max="11520" width="8.85546875" style="37"/>
    <col min="11521" max="11521" width="3" style="37" customWidth="1"/>
    <col min="11522" max="11522" width="4.140625" style="37" customWidth="1"/>
    <col min="11523" max="11523" width="54" style="37" customWidth="1"/>
    <col min="11524" max="11524" width="3.7109375" style="37" customWidth="1"/>
    <col min="11525" max="11525" width="90.28515625" style="37" customWidth="1"/>
    <col min="11526" max="11527" width="8.85546875" style="37"/>
    <col min="11528" max="11528" width="15.42578125" style="37" customWidth="1"/>
    <col min="11529" max="11529" width="5.140625" style="37" customWidth="1"/>
    <col min="11530" max="11531" width="8.85546875" style="37"/>
    <col min="11532" max="11532" width="3" style="37" customWidth="1"/>
    <col min="11533" max="11535" width="8.85546875" style="37"/>
    <col min="11536" max="11536" width="7" style="37" customWidth="1"/>
    <col min="11537" max="11776" width="8.85546875" style="37"/>
    <col min="11777" max="11777" width="3" style="37" customWidth="1"/>
    <col min="11778" max="11778" width="4.140625" style="37" customWidth="1"/>
    <col min="11779" max="11779" width="54" style="37" customWidth="1"/>
    <col min="11780" max="11780" width="3.7109375" style="37" customWidth="1"/>
    <col min="11781" max="11781" width="90.28515625" style="37" customWidth="1"/>
    <col min="11782" max="11783" width="8.85546875" style="37"/>
    <col min="11784" max="11784" width="15.42578125" style="37" customWidth="1"/>
    <col min="11785" max="11785" width="5.140625" style="37" customWidth="1"/>
    <col min="11786" max="11787" width="8.85546875" style="37"/>
    <col min="11788" max="11788" width="3" style="37" customWidth="1"/>
    <col min="11789" max="11791" width="8.85546875" style="37"/>
    <col min="11792" max="11792" width="7" style="37" customWidth="1"/>
    <col min="11793" max="12032" width="8.85546875" style="37"/>
    <col min="12033" max="12033" width="3" style="37" customWidth="1"/>
    <col min="12034" max="12034" width="4.140625" style="37" customWidth="1"/>
    <col min="12035" max="12035" width="54" style="37" customWidth="1"/>
    <col min="12036" max="12036" width="3.7109375" style="37" customWidth="1"/>
    <col min="12037" max="12037" width="90.28515625" style="37" customWidth="1"/>
    <col min="12038" max="12039" width="8.85546875" style="37"/>
    <col min="12040" max="12040" width="15.42578125" style="37" customWidth="1"/>
    <col min="12041" max="12041" width="5.140625" style="37" customWidth="1"/>
    <col min="12042" max="12043" width="8.85546875" style="37"/>
    <col min="12044" max="12044" width="3" style="37" customWidth="1"/>
    <col min="12045" max="12047" width="8.85546875" style="37"/>
    <col min="12048" max="12048" width="7" style="37" customWidth="1"/>
    <col min="12049" max="12288" width="8.85546875" style="37"/>
    <col min="12289" max="12289" width="3" style="37" customWidth="1"/>
    <col min="12290" max="12290" width="4.140625" style="37" customWidth="1"/>
    <col min="12291" max="12291" width="54" style="37" customWidth="1"/>
    <col min="12292" max="12292" width="3.7109375" style="37" customWidth="1"/>
    <col min="12293" max="12293" width="90.28515625" style="37" customWidth="1"/>
    <col min="12294" max="12295" width="8.85546875" style="37"/>
    <col min="12296" max="12296" width="15.42578125" style="37" customWidth="1"/>
    <col min="12297" max="12297" width="5.140625" style="37" customWidth="1"/>
    <col min="12298" max="12299" width="8.85546875" style="37"/>
    <col min="12300" max="12300" width="3" style="37" customWidth="1"/>
    <col min="12301" max="12303" width="8.85546875" style="37"/>
    <col min="12304" max="12304" width="7" style="37" customWidth="1"/>
    <col min="12305" max="12544" width="8.85546875" style="37"/>
    <col min="12545" max="12545" width="3" style="37" customWidth="1"/>
    <col min="12546" max="12546" width="4.140625" style="37" customWidth="1"/>
    <col min="12547" max="12547" width="54" style="37" customWidth="1"/>
    <col min="12548" max="12548" width="3.7109375" style="37" customWidth="1"/>
    <col min="12549" max="12549" width="90.28515625" style="37" customWidth="1"/>
    <col min="12550" max="12551" width="8.85546875" style="37"/>
    <col min="12552" max="12552" width="15.42578125" style="37" customWidth="1"/>
    <col min="12553" max="12553" width="5.140625" style="37" customWidth="1"/>
    <col min="12554" max="12555" width="8.85546875" style="37"/>
    <col min="12556" max="12556" width="3" style="37" customWidth="1"/>
    <col min="12557" max="12559" width="8.85546875" style="37"/>
    <col min="12560" max="12560" width="7" style="37" customWidth="1"/>
    <col min="12561" max="12800" width="8.85546875" style="37"/>
    <col min="12801" max="12801" width="3" style="37" customWidth="1"/>
    <col min="12802" max="12802" width="4.140625" style="37" customWidth="1"/>
    <col min="12803" max="12803" width="54" style="37" customWidth="1"/>
    <col min="12804" max="12804" width="3.7109375" style="37" customWidth="1"/>
    <col min="12805" max="12805" width="90.28515625" style="37" customWidth="1"/>
    <col min="12806" max="12807" width="8.85546875" style="37"/>
    <col min="12808" max="12808" width="15.42578125" style="37" customWidth="1"/>
    <col min="12809" max="12809" width="5.140625" style="37" customWidth="1"/>
    <col min="12810" max="12811" width="8.85546875" style="37"/>
    <col min="12812" max="12812" width="3" style="37" customWidth="1"/>
    <col min="12813" max="12815" width="8.85546875" style="37"/>
    <col min="12816" max="12816" width="7" style="37" customWidth="1"/>
    <col min="12817" max="13056" width="8.85546875" style="37"/>
    <col min="13057" max="13057" width="3" style="37" customWidth="1"/>
    <col min="13058" max="13058" width="4.140625" style="37" customWidth="1"/>
    <col min="13059" max="13059" width="54" style="37" customWidth="1"/>
    <col min="13060" max="13060" width="3.7109375" style="37" customWidth="1"/>
    <col min="13061" max="13061" width="90.28515625" style="37" customWidth="1"/>
    <col min="13062" max="13063" width="8.85546875" style="37"/>
    <col min="13064" max="13064" width="15.42578125" style="37" customWidth="1"/>
    <col min="13065" max="13065" width="5.140625" style="37" customWidth="1"/>
    <col min="13066" max="13067" width="8.85546875" style="37"/>
    <col min="13068" max="13068" width="3" style="37" customWidth="1"/>
    <col min="13069" max="13071" width="8.85546875" style="37"/>
    <col min="13072" max="13072" width="7" style="37" customWidth="1"/>
    <col min="13073" max="13312" width="8.85546875" style="37"/>
    <col min="13313" max="13313" width="3" style="37" customWidth="1"/>
    <col min="13314" max="13314" width="4.140625" style="37" customWidth="1"/>
    <col min="13315" max="13315" width="54" style="37" customWidth="1"/>
    <col min="13316" max="13316" width="3.7109375" style="37" customWidth="1"/>
    <col min="13317" max="13317" width="90.28515625" style="37" customWidth="1"/>
    <col min="13318" max="13319" width="8.85546875" style="37"/>
    <col min="13320" max="13320" width="15.42578125" style="37" customWidth="1"/>
    <col min="13321" max="13321" width="5.140625" style="37" customWidth="1"/>
    <col min="13322" max="13323" width="8.85546875" style="37"/>
    <col min="13324" max="13324" width="3" style="37" customWidth="1"/>
    <col min="13325" max="13327" width="8.85546875" style="37"/>
    <col min="13328" max="13328" width="7" style="37" customWidth="1"/>
    <col min="13329" max="13568" width="8.85546875" style="37"/>
    <col min="13569" max="13569" width="3" style="37" customWidth="1"/>
    <col min="13570" max="13570" width="4.140625" style="37" customWidth="1"/>
    <col min="13571" max="13571" width="54" style="37" customWidth="1"/>
    <col min="13572" max="13572" width="3.7109375" style="37" customWidth="1"/>
    <col min="13573" max="13573" width="90.28515625" style="37" customWidth="1"/>
    <col min="13574" max="13575" width="8.85546875" style="37"/>
    <col min="13576" max="13576" width="15.42578125" style="37" customWidth="1"/>
    <col min="13577" max="13577" width="5.140625" style="37" customWidth="1"/>
    <col min="13578" max="13579" width="8.85546875" style="37"/>
    <col min="13580" max="13580" width="3" style="37" customWidth="1"/>
    <col min="13581" max="13583" width="8.85546875" style="37"/>
    <col min="13584" max="13584" width="7" style="37" customWidth="1"/>
    <col min="13585" max="13824" width="8.85546875" style="37"/>
    <col min="13825" max="13825" width="3" style="37" customWidth="1"/>
    <col min="13826" max="13826" width="4.140625" style="37" customWidth="1"/>
    <col min="13827" max="13827" width="54" style="37" customWidth="1"/>
    <col min="13828" max="13828" width="3.7109375" style="37" customWidth="1"/>
    <col min="13829" max="13829" width="90.28515625" style="37" customWidth="1"/>
    <col min="13830" max="13831" width="8.85546875" style="37"/>
    <col min="13832" max="13832" width="15.42578125" style="37" customWidth="1"/>
    <col min="13833" max="13833" width="5.140625" style="37" customWidth="1"/>
    <col min="13834" max="13835" width="8.85546875" style="37"/>
    <col min="13836" max="13836" width="3" style="37" customWidth="1"/>
    <col min="13837" max="13839" width="8.85546875" style="37"/>
    <col min="13840" max="13840" width="7" style="37" customWidth="1"/>
    <col min="13841" max="14080" width="8.85546875" style="37"/>
    <col min="14081" max="14081" width="3" style="37" customWidth="1"/>
    <col min="14082" max="14082" width="4.140625" style="37" customWidth="1"/>
    <col min="14083" max="14083" width="54" style="37" customWidth="1"/>
    <col min="14084" max="14084" width="3.7109375" style="37" customWidth="1"/>
    <col min="14085" max="14085" width="90.28515625" style="37" customWidth="1"/>
    <col min="14086" max="14087" width="8.85546875" style="37"/>
    <col min="14088" max="14088" width="15.42578125" style="37" customWidth="1"/>
    <col min="14089" max="14089" width="5.140625" style="37" customWidth="1"/>
    <col min="14090" max="14091" width="8.85546875" style="37"/>
    <col min="14092" max="14092" width="3" style="37" customWidth="1"/>
    <col min="14093" max="14095" width="8.85546875" style="37"/>
    <col min="14096" max="14096" width="7" style="37" customWidth="1"/>
    <col min="14097" max="14336" width="8.85546875" style="37"/>
    <col min="14337" max="14337" width="3" style="37" customWidth="1"/>
    <col min="14338" max="14338" width="4.140625" style="37" customWidth="1"/>
    <col min="14339" max="14339" width="54" style="37" customWidth="1"/>
    <col min="14340" max="14340" width="3.7109375" style="37" customWidth="1"/>
    <col min="14341" max="14341" width="90.28515625" style="37" customWidth="1"/>
    <col min="14342" max="14343" width="8.85546875" style="37"/>
    <col min="14344" max="14344" width="15.42578125" style="37" customWidth="1"/>
    <col min="14345" max="14345" width="5.140625" style="37" customWidth="1"/>
    <col min="14346" max="14347" width="8.85546875" style="37"/>
    <col min="14348" max="14348" width="3" style="37" customWidth="1"/>
    <col min="14349" max="14351" width="8.85546875" style="37"/>
    <col min="14352" max="14352" width="7" style="37" customWidth="1"/>
    <col min="14353" max="14592" width="8.85546875" style="37"/>
    <col min="14593" max="14593" width="3" style="37" customWidth="1"/>
    <col min="14594" max="14594" width="4.140625" style="37" customWidth="1"/>
    <col min="14595" max="14595" width="54" style="37" customWidth="1"/>
    <col min="14596" max="14596" width="3.7109375" style="37" customWidth="1"/>
    <col min="14597" max="14597" width="90.28515625" style="37" customWidth="1"/>
    <col min="14598" max="14599" width="8.85546875" style="37"/>
    <col min="14600" max="14600" width="15.42578125" style="37" customWidth="1"/>
    <col min="14601" max="14601" width="5.140625" style="37" customWidth="1"/>
    <col min="14602" max="14603" width="8.85546875" style="37"/>
    <col min="14604" max="14604" width="3" style="37" customWidth="1"/>
    <col min="14605" max="14607" width="8.85546875" style="37"/>
    <col min="14608" max="14608" width="7" style="37" customWidth="1"/>
    <col min="14609" max="14848" width="8.85546875" style="37"/>
    <col min="14849" max="14849" width="3" style="37" customWidth="1"/>
    <col min="14850" max="14850" width="4.140625" style="37" customWidth="1"/>
    <col min="14851" max="14851" width="54" style="37" customWidth="1"/>
    <col min="14852" max="14852" width="3.7109375" style="37" customWidth="1"/>
    <col min="14853" max="14853" width="90.28515625" style="37" customWidth="1"/>
    <col min="14854" max="14855" width="8.85546875" style="37"/>
    <col min="14856" max="14856" width="15.42578125" style="37" customWidth="1"/>
    <col min="14857" max="14857" width="5.140625" style="37" customWidth="1"/>
    <col min="14858" max="14859" width="8.85546875" style="37"/>
    <col min="14860" max="14860" width="3" style="37" customWidth="1"/>
    <col min="14861" max="14863" width="8.85546875" style="37"/>
    <col min="14864" max="14864" width="7" style="37" customWidth="1"/>
    <col min="14865" max="15104" width="8.85546875" style="37"/>
    <col min="15105" max="15105" width="3" style="37" customWidth="1"/>
    <col min="15106" max="15106" width="4.140625" style="37" customWidth="1"/>
    <col min="15107" max="15107" width="54" style="37" customWidth="1"/>
    <col min="15108" max="15108" width="3.7109375" style="37" customWidth="1"/>
    <col min="15109" max="15109" width="90.28515625" style="37" customWidth="1"/>
    <col min="15110" max="15111" width="8.85546875" style="37"/>
    <col min="15112" max="15112" width="15.42578125" style="37" customWidth="1"/>
    <col min="15113" max="15113" width="5.140625" style="37" customWidth="1"/>
    <col min="15114" max="15115" width="8.85546875" style="37"/>
    <col min="15116" max="15116" width="3" style="37" customWidth="1"/>
    <col min="15117" max="15119" width="8.85546875" style="37"/>
    <col min="15120" max="15120" width="7" style="37" customWidth="1"/>
    <col min="15121" max="15360" width="8.85546875" style="37"/>
    <col min="15361" max="15361" width="3" style="37" customWidth="1"/>
    <col min="15362" max="15362" width="4.140625" style="37" customWidth="1"/>
    <col min="15363" max="15363" width="54" style="37" customWidth="1"/>
    <col min="15364" max="15364" width="3.7109375" style="37" customWidth="1"/>
    <col min="15365" max="15365" width="90.28515625" style="37" customWidth="1"/>
    <col min="15366" max="15367" width="8.85546875" style="37"/>
    <col min="15368" max="15368" width="15.42578125" style="37" customWidth="1"/>
    <col min="15369" max="15369" width="5.140625" style="37" customWidth="1"/>
    <col min="15370" max="15371" width="8.85546875" style="37"/>
    <col min="15372" max="15372" width="3" style="37" customWidth="1"/>
    <col min="15373" max="15375" width="8.85546875" style="37"/>
    <col min="15376" max="15376" width="7" style="37" customWidth="1"/>
    <col min="15377" max="15616" width="8.85546875" style="37"/>
    <col min="15617" max="15617" width="3" style="37" customWidth="1"/>
    <col min="15618" max="15618" width="4.140625" style="37" customWidth="1"/>
    <col min="15619" max="15619" width="54" style="37" customWidth="1"/>
    <col min="15620" max="15620" width="3.7109375" style="37" customWidth="1"/>
    <col min="15621" max="15621" width="90.28515625" style="37" customWidth="1"/>
    <col min="15622" max="15623" width="8.85546875" style="37"/>
    <col min="15624" max="15624" width="15.42578125" style="37" customWidth="1"/>
    <col min="15625" max="15625" width="5.140625" style="37" customWidth="1"/>
    <col min="15626" max="15627" width="8.85546875" style="37"/>
    <col min="15628" max="15628" width="3" style="37" customWidth="1"/>
    <col min="15629" max="15631" width="8.85546875" style="37"/>
    <col min="15632" max="15632" width="7" style="37" customWidth="1"/>
    <col min="15633" max="15872" width="8.85546875" style="37"/>
    <col min="15873" max="15873" width="3" style="37" customWidth="1"/>
    <col min="15874" max="15874" width="4.140625" style="37" customWidth="1"/>
    <col min="15875" max="15875" width="54" style="37" customWidth="1"/>
    <col min="15876" max="15876" width="3.7109375" style="37" customWidth="1"/>
    <col min="15877" max="15877" width="90.28515625" style="37" customWidth="1"/>
    <col min="15878" max="15879" width="8.85546875" style="37"/>
    <col min="15880" max="15880" width="15.42578125" style="37" customWidth="1"/>
    <col min="15881" max="15881" width="5.140625" style="37" customWidth="1"/>
    <col min="15882" max="15883" width="8.85546875" style="37"/>
    <col min="15884" max="15884" width="3" style="37" customWidth="1"/>
    <col min="15885" max="15887" width="8.85546875" style="37"/>
    <col min="15888" max="15888" width="7" style="37" customWidth="1"/>
    <col min="15889" max="16128" width="8.85546875" style="37"/>
    <col min="16129" max="16129" width="3" style="37" customWidth="1"/>
    <col min="16130" max="16130" width="4.140625" style="37" customWidth="1"/>
    <col min="16131" max="16131" width="54" style="37" customWidth="1"/>
    <col min="16132" max="16132" width="3.7109375" style="37" customWidth="1"/>
    <col min="16133" max="16133" width="90.28515625" style="37" customWidth="1"/>
    <col min="16134" max="16135" width="8.85546875" style="37"/>
    <col min="16136" max="16136" width="15.42578125" style="37" customWidth="1"/>
    <col min="16137" max="16137" width="5.140625" style="37" customWidth="1"/>
    <col min="16138" max="16139" width="8.85546875" style="37"/>
    <col min="16140" max="16140" width="3" style="37" customWidth="1"/>
    <col min="16141" max="16143" width="8.85546875" style="37"/>
    <col min="16144" max="16144" width="7" style="37" customWidth="1"/>
    <col min="16145" max="16384" width="8.85546875" style="3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38"/>
      <c r="C40" s="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058F-730C-493B-8425-D560CB900121}">
  <dimension ref="A1:F3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1.42578125" style="13" customWidth="1"/>
    <col min="6" max="6" width="8.7109375" bestFit="1" customWidth="1"/>
  </cols>
  <sheetData>
    <row r="1" spans="1:6" s="16" customFormat="1" ht="15.75" thickBot="1" x14ac:dyDescent="0.3">
      <c r="A1" s="18"/>
      <c r="B1" s="18"/>
      <c r="C1" s="18"/>
      <c r="D1" s="18"/>
      <c r="E1" s="18"/>
      <c r="F1" s="15" t="s">
        <v>44</v>
      </c>
    </row>
    <row r="2" spans="1:6" ht="15.75" thickTop="1" x14ac:dyDescent="0.25">
      <c r="A2" s="2"/>
      <c r="B2" s="2" t="s">
        <v>45</v>
      </c>
      <c r="C2" s="2"/>
      <c r="D2" s="2"/>
      <c r="E2" s="2"/>
      <c r="F2" s="7"/>
    </row>
    <row r="3" spans="1:6" x14ac:dyDescent="0.25">
      <c r="A3" s="2"/>
      <c r="B3" s="2"/>
      <c r="C3" s="2"/>
      <c r="D3" s="2" t="s">
        <v>46</v>
      </c>
      <c r="E3" s="2"/>
      <c r="F3" s="7"/>
    </row>
    <row r="4" spans="1:6" x14ac:dyDescent="0.25">
      <c r="A4" s="2"/>
      <c r="B4" s="2"/>
      <c r="C4" s="2"/>
      <c r="D4" s="2"/>
      <c r="E4" s="2" t="s">
        <v>47</v>
      </c>
      <c r="F4" s="7">
        <v>63132.36</v>
      </c>
    </row>
    <row r="5" spans="1:6" x14ac:dyDescent="0.25">
      <c r="A5" s="2"/>
      <c r="B5" s="2"/>
      <c r="C5" s="2"/>
      <c r="D5" s="2"/>
      <c r="E5" s="2" t="s">
        <v>48</v>
      </c>
      <c r="F5" s="7">
        <v>4400</v>
      </c>
    </row>
    <row r="6" spans="1:6" x14ac:dyDescent="0.25">
      <c r="A6" s="2"/>
      <c r="B6" s="2"/>
      <c r="C6" s="2"/>
      <c r="D6" s="2"/>
      <c r="E6" s="2" t="s">
        <v>49</v>
      </c>
      <c r="F6" s="7">
        <v>19826.59</v>
      </c>
    </row>
    <row r="7" spans="1:6" x14ac:dyDescent="0.25">
      <c r="A7" s="2"/>
      <c r="B7" s="2"/>
      <c r="C7" s="2"/>
      <c r="D7" s="2"/>
      <c r="E7" s="2" t="s">
        <v>50</v>
      </c>
      <c r="F7" s="7">
        <v>942.88</v>
      </c>
    </row>
    <row r="8" spans="1:6" x14ac:dyDescent="0.25">
      <c r="A8" s="2"/>
      <c r="B8" s="2"/>
      <c r="C8" s="2"/>
      <c r="D8" s="2"/>
      <c r="E8" s="2" t="s">
        <v>51</v>
      </c>
      <c r="F8" s="7">
        <v>561.16999999999996</v>
      </c>
    </row>
    <row r="9" spans="1:6" x14ac:dyDescent="0.25">
      <c r="A9" s="2"/>
      <c r="B9" s="2"/>
      <c r="C9" s="2"/>
      <c r="D9" s="2"/>
      <c r="E9" s="2" t="s">
        <v>52</v>
      </c>
      <c r="F9" s="7">
        <v>27234.58</v>
      </c>
    </row>
    <row r="10" spans="1:6" ht="15.75" thickBot="1" x14ac:dyDescent="0.3">
      <c r="A10" s="2"/>
      <c r="B10" s="2"/>
      <c r="C10" s="2"/>
      <c r="D10" s="2"/>
      <c r="E10" s="2" t="s">
        <v>53</v>
      </c>
      <c r="F10" s="7">
        <v>4810</v>
      </c>
    </row>
    <row r="11" spans="1:6" ht="15.75" thickBot="1" x14ac:dyDescent="0.3">
      <c r="A11" s="2"/>
      <c r="B11" s="2"/>
      <c r="C11" s="2"/>
      <c r="D11" s="2" t="s">
        <v>54</v>
      </c>
      <c r="E11" s="2"/>
      <c r="F11" s="17">
        <f>ROUND(SUM(F3:F10),5)</f>
        <v>120907.58</v>
      </c>
    </row>
    <row r="12" spans="1:6" x14ac:dyDescent="0.25">
      <c r="A12" s="2"/>
      <c r="B12" s="2"/>
      <c r="C12" s="2" t="s">
        <v>55</v>
      </c>
      <c r="D12" s="2"/>
      <c r="E12" s="2"/>
      <c r="F12" s="7">
        <f>F11</f>
        <v>120907.58</v>
      </c>
    </row>
    <row r="13" spans="1:6" x14ac:dyDescent="0.25">
      <c r="A13" s="2"/>
      <c r="B13" s="2"/>
      <c r="C13" s="2"/>
      <c r="D13" s="2" t="s">
        <v>56</v>
      </c>
      <c r="E13" s="2"/>
      <c r="F13" s="7"/>
    </row>
    <row r="14" spans="1:6" x14ac:dyDescent="0.25">
      <c r="A14" s="2"/>
      <c r="B14" s="2"/>
      <c r="C14" s="2"/>
      <c r="D14" s="2"/>
      <c r="E14" s="2" t="s">
        <v>57</v>
      </c>
      <c r="F14" s="7">
        <v>344.39</v>
      </c>
    </row>
    <row r="15" spans="1:6" x14ac:dyDescent="0.25">
      <c r="A15" s="2"/>
      <c r="B15" s="2"/>
      <c r="C15" s="2"/>
      <c r="D15" s="2"/>
      <c r="E15" s="2" t="s">
        <v>58</v>
      </c>
      <c r="F15" s="7">
        <v>21561.63</v>
      </c>
    </row>
    <row r="16" spans="1:6" x14ac:dyDescent="0.25">
      <c r="A16" s="2"/>
      <c r="B16" s="2"/>
      <c r="C16" s="2"/>
      <c r="D16" s="2"/>
      <c r="E16" s="2" t="s">
        <v>59</v>
      </c>
      <c r="F16" s="7">
        <v>6358.62</v>
      </c>
    </row>
    <row r="17" spans="1:6" x14ac:dyDescent="0.25">
      <c r="A17" s="2"/>
      <c r="B17" s="2"/>
      <c r="C17" s="2"/>
      <c r="D17" s="2"/>
      <c r="E17" s="2" t="s">
        <v>60</v>
      </c>
      <c r="F17" s="7">
        <v>27973.16</v>
      </c>
    </row>
    <row r="18" spans="1:6" x14ac:dyDescent="0.25">
      <c r="A18" s="2"/>
      <c r="B18" s="2"/>
      <c r="C18" s="2"/>
      <c r="D18" s="2"/>
      <c r="E18" s="2" t="s">
        <v>61</v>
      </c>
      <c r="F18" s="7">
        <v>2603.0700000000002</v>
      </c>
    </row>
    <row r="19" spans="1:6" x14ac:dyDescent="0.25">
      <c r="A19" s="2"/>
      <c r="B19" s="2"/>
      <c r="C19" s="2"/>
      <c r="D19" s="2"/>
      <c r="E19" s="2" t="s">
        <v>62</v>
      </c>
      <c r="F19" s="7">
        <v>958.16</v>
      </c>
    </row>
    <row r="20" spans="1:6" x14ac:dyDescent="0.25">
      <c r="A20" s="2"/>
      <c r="B20" s="2"/>
      <c r="C20" s="2"/>
      <c r="D20" s="2"/>
      <c r="E20" s="2" t="s">
        <v>63</v>
      </c>
      <c r="F20" s="7">
        <v>6013.02</v>
      </c>
    </row>
    <row r="21" spans="1:6" x14ac:dyDescent="0.25">
      <c r="A21" s="2"/>
      <c r="B21" s="2"/>
      <c r="C21" s="2"/>
      <c r="D21" s="2"/>
      <c r="E21" s="2" t="s">
        <v>64</v>
      </c>
      <c r="F21" s="7">
        <v>2321.73</v>
      </c>
    </row>
    <row r="22" spans="1:6" x14ac:dyDescent="0.25">
      <c r="A22" s="2"/>
      <c r="B22" s="2"/>
      <c r="C22" s="2"/>
      <c r="D22" s="2"/>
      <c r="E22" s="2" t="s">
        <v>65</v>
      </c>
      <c r="F22" s="7">
        <v>5849.29</v>
      </c>
    </row>
    <row r="23" spans="1:6" x14ac:dyDescent="0.25">
      <c r="A23" s="2"/>
      <c r="B23" s="2"/>
      <c r="C23" s="2"/>
      <c r="D23" s="2"/>
      <c r="E23" s="2" t="s">
        <v>66</v>
      </c>
      <c r="F23" s="7">
        <v>1500</v>
      </c>
    </row>
    <row r="24" spans="1:6" x14ac:dyDescent="0.25">
      <c r="A24" s="2"/>
      <c r="B24" s="2"/>
      <c r="C24" s="2"/>
      <c r="D24" s="2"/>
      <c r="E24" s="2" t="s">
        <v>67</v>
      </c>
      <c r="F24" s="7">
        <v>861.74</v>
      </c>
    </row>
    <row r="25" spans="1:6" x14ac:dyDescent="0.25">
      <c r="A25" s="2"/>
      <c r="B25" s="2"/>
      <c r="C25" s="2"/>
      <c r="D25" s="2"/>
      <c r="E25" s="2" t="s">
        <v>68</v>
      </c>
      <c r="F25" s="7">
        <v>6480</v>
      </c>
    </row>
    <row r="26" spans="1:6" x14ac:dyDescent="0.25">
      <c r="A26" s="2"/>
      <c r="B26" s="2"/>
      <c r="C26" s="2"/>
      <c r="D26" s="2"/>
      <c r="E26" s="2" t="s">
        <v>69</v>
      </c>
      <c r="F26" s="7">
        <v>11.27</v>
      </c>
    </row>
    <row r="27" spans="1:6" x14ac:dyDescent="0.25">
      <c r="A27" s="2"/>
      <c r="B27" s="2"/>
      <c r="C27" s="2"/>
      <c r="D27" s="2"/>
      <c r="E27" s="2" t="s">
        <v>70</v>
      </c>
      <c r="F27" s="7">
        <v>5028.46</v>
      </c>
    </row>
    <row r="28" spans="1:6" x14ac:dyDescent="0.25">
      <c r="A28" s="2"/>
      <c r="B28" s="2"/>
      <c r="C28" s="2"/>
      <c r="D28" s="2"/>
      <c r="E28" s="2" t="s">
        <v>71</v>
      </c>
      <c r="F28" s="7">
        <v>6480.85</v>
      </c>
    </row>
    <row r="29" spans="1:6" x14ac:dyDescent="0.25">
      <c r="A29" s="2"/>
      <c r="B29" s="2"/>
      <c r="C29" s="2"/>
      <c r="D29" s="2"/>
      <c r="E29" s="2" t="s">
        <v>72</v>
      </c>
      <c r="F29" s="7">
        <v>164.65</v>
      </c>
    </row>
    <row r="30" spans="1:6" x14ac:dyDescent="0.25">
      <c r="A30" s="2"/>
      <c r="B30" s="2"/>
      <c r="C30" s="2"/>
      <c r="D30" s="2"/>
      <c r="E30" s="2" t="s">
        <v>73</v>
      </c>
      <c r="F30" s="7">
        <v>5585</v>
      </c>
    </row>
    <row r="31" spans="1:6" x14ac:dyDescent="0.25">
      <c r="A31" s="2"/>
      <c r="B31" s="2"/>
      <c r="C31" s="2"/>
      <c r="D31" s="2"/>
      <c r="E31" s="2" t="s">
        <v>74</v>
      </c>
      <c r="F31" s="7">
        <v>4831.95</v>
      </c>
    </row>
    <row r="32" spans="1:6" x14ac:dyDescent="0.25">
      <c r="A32" s="2"/>
      <c r="B32" s="2"/>
      <c r="C32" s="2"/>
      <c r="D32" s="2"/>
      <c r="E32" s="2" t="s">
        <v>75</v>
      </c>
      <c r="F32" s="7">
        <v>171</v>
      </c>
    </row>
    <row r="33" spans="1:6" x14ac:dyDescent="0.25">
      <c r="A33" s="2"/>
      <c r="B33" s="2"/>
      <c r="C33" s="2"/>
      <c r="D33" s="2"/>
      <c r="E33" s="2" t="s">
        <v>76</v>
      </c>
      <c r="F33" s="7">
        <v>141.85</v>
      </c>
    </row>
    <row r="34" spans="1:6" ht="15.75" thickBot="1" x14ac:dyDescent="0.3">
      <c r="A34" s="2"/>
      <c r="B34" s="2"/>
      <c r="C34" s="2"/>
      <c r="D34" s="2"/>
      <c r="E34" s="2" t="s">
        <v>77</v>
      </c>
      <c r="F34" s="7">
        <v>207.9</v>
      </c>
    </row>
    <row r="35" spans="1:6" ht="15.75" thickBot="1" x14ac:dyDescent="0.3">
      <c r="A35" s="2"/>
      <c r="B35" s="2"/>
      <c r="C35" s="2"/>
      <c r="D35" s="2" t="s">
        <v>78</v>
      </c>
      <c r="E35" s="2"/>
      <c r="F35" s="11">
        <f>ROUND(SUM(F13:F34),5)</f>
        <v>105447.74</v>
      </c>
    </row>
    <row r="36" spans="1:6" ht="15.75" thickBot="1" x14ac:dyDescent="0.3">
      <c r="A36" s="2"/>
      <c r="B36" s="2" t="s">
        <v>79</v>
      </c>
      <c r="C36" s="2"/>
      <c r="D36" s="2"/>
      <c r="E36" s="2"/>
      <c r="F36" s="11">
        <f>ROUND(F2+F12-F35,5)</f>
        <v>15459.84</v>
      </c>
    </row>
    <row r="37" spans="1:6" s="13" customFormat="1" ht="12" thickBot="1" x14ac:dyDescent="0.25">
      <c r="A37" s="2" t="s">
        <v>80</v>
      </c>
      <c r="B37" s="2"/>
      <c r="C37" s="2"/>
      <c r="D37" s="2"/>
      <c r="E37" s="2"/>
      <c r="F37" s="12">
        <f>F36</f>
        <v>15459.84</v>
      </c>
    </row>
    <row r="38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10:09 AM
&amp;"Arial,Bold"&amp;8 04/09/26
&amp;"Arial,Bold"&amp;8 Accrual Basis&amp;C&amp;"Arial,Bold"&amp;12 VILLAGE OF SURFSIDE BEACH SF
&amp;"Arial,Bold"&amp;14 Profit &amp;&amp; Loss
&amp;"Arial,Bold"&amp;10 March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270B-CAFB-404E-973A-F63095FBDAFD}">
  <sheetPr>
    <pageSetUpPr fitToPage="1"/>
  </sheetPr>
  <dimension ref="A1:P95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M14" sqref="M14"/>
    </sheetView>
  </sheetViews>
  <sheetFormatPr defaultRowHeight="24" x14ac:dyDescent="0.4"/>
  <cols>
    <col min="1" max="5" width="3" style="21" customWidth="1"/>
    <col min="6" max="6" width="37.42578125" style="21" customWidth="1"/>
    <col min="7" max="9" width="18.7109375" style="35" bestFit="1" customWidth="1"/>
    <col min="10" max="11" width="19.85546875" style="35" bestFit="1" customWidth="1"/>
    <col min="12" max="12" width="18.7109375" style="35" bestFit="1" customWidth="1"/>
    <col min="13" max="13" width="27.28515625" style="35" bestFit="1" customWidth="1"/>
    <col min="14" max="14" width="21.5703125" style="35" bestFit="1" customWidth="1"/>
    <col min="15" max="15" width="25.28515625" style="35" bestFit="1" customWidth="1"/>
    <col min="16" max="16" width="21.5703125" style="35" bestFit="1" customWidth="1"/>
  </cols>
  <sheetData>
    <row r="1" spans="1:16" ht="24.75" thickBot="1" x14ac:dyDescent="0.45">
      <c r="A1" s="19"/>
      <c r="B1" s="19"/>
      <c r="C1" s="19"/>
      <c r="D1" s="19"/>
      <c r="E1" s="19"/>
      <c r="F1" s="19"/>
      <c r="G1" s="22"/>
      <c r="H1" s="22"/>
      <c r="I1" s="22"/>
      <c r="J1" s="22"/>
      <c r="K1" s="22"/>
      <c r="L1" s="22"/>
      <c r="M1" s="23" t="s">
        <v>81</v>
      </c>
      <c r="N1" s="22"/>
      <c r="O1" s="22"/>
      <c r="P1" s="22"/>
    </row>
    <row r="2" spans="1:16" s="16" customFormat="1" ht="24.75" thickTop="1" thickBot="1" x14ac:dyDescent="0.4">
      <c r="A2" s="20"/>
      <c r="B2" s="20"/>
      <c r="C2" s="20"/>
      <c r="D2" s="20"/>
      <c r="E2" s="20"/>
      <c r="F2" s="20"/>
      <c r="G2" s="24" t="s">
        <v>82</v>
      </c>
      <c r="H2" s="24" t="s">
        <v>86</v>
      </c>
      <c r="I2" s="24" t="s">
        <v>87</v>
      </c>
      <c r="J2" s="24" t="s">
        <v>88</v>
      </c>
      <c r="K2" s="24" t="s">
        <v>89</v>
      </c>
      <c r="L2" s="24" t="s">
        <v>44</v>
      </c>
      <c r="M2" s="24" t="s">
        <v>90</v>
      </c>
      <c r="N2" s="24" t="s">
        <v>83</v>
      </c>
      <c r="O2" s="24" t="s">
        <v>84</v>
      </c>
      <c r="P2" s="24" t="s">
        <v>85</v>
      </c>
    </row>
    <row r="3" spans="1:16" thickTop="1" x14ac:dyDescent="0.35">
      <c r="A3" s="19"/>
      <c r="B3" s="19" t="s">
        <v>45</v>
      </c>
      <c r="C3" s="19"/>
      <c r="D3" s="19"/>
      <c r="E3" s="19"/>
      <c r="F3" s="19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1:16" ht="23.25" x14ac:dyDescent="0.35">
      <c r="A4" s="19"/>
      <c r="B4" s="19"/>
      <c r="C4" s="19"/>
      <c r="D4" s="19" t="s">
        <v>46</v>
      </c>
      <c r="E4" s="19"/>
      <c r="F4" s="19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6" ht="23.25" x14ac:dyDescent="0.35">
      <c r="A5" s="19"/>
      <c r="B5" s="19"/>
      <c r="C5" s="19"/>
      <c r="D5" s="19"/>
      <c r="E5" s="19" t="s">
        <v>91</v>
      </c>
      <c r="F5" s="19"/>
      <c r="G5" s="25">
        <v>60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f t="shared" ref="M5:M19" si="0">ROUND(G5+H5+I5+J5+K5+L5,5)</f>
        <v>60</v>
      </c>
      <c r="N5" s="25"/>
      <c r="O5" s="25"/>
      <c r="P5" s="26"/>
    </row>
    <row r="6" spans="1:16" ht="23.25" x14ac:dyDescent="0.35">
      <c r="A6" s="19"/>
      <c r="B6" s="19"/>
      <c r="C6" s="19"/>
      <c r="D6" s="19"/>
      <c r="E6" s="19" t="s">
        <v>47</v>
      </c>
      <c r="F6" s="19"/>
      <c r="G6" s="25">
        <v>67948.460000000006</v>
      </c>
      <c r="H6" s="25">
        <v>66944.160000000003</v>
      </c>
      <c r="I6" s="25">
        <v>68613.100000000006</v>
      </c>
      <c r="J6" s="25">
        <v>66473.240000000005</v>
      </c>
      <c r="K6" s="25">
        <v>63389.3</v>
      </c>
      <c r="L6" s="25">
        <v>63132.36</v>
      </c>
      <c r="M6" s="25">
        <f t="shared" si="0"/>
        <v>396500.62</v>
      </c>
      <c r="N6" s="25">
        <v>831443.01</v>
      </c>
      <c r="O6" s="25">
        <f>ROUND((M6-N6),5)</f>
        <v>-434942.39</v>
      </c>
      <c r="P6" s="26">
        <f>ROUND(IF(N6=0, IF(M6=0, 0, 1), M6/N6),5)</f>
        <v>0.47688000000000003</v>
      </c>
    </row>
    <row r="7" spans="1:16" ht="23.25" x14ac:dyDescent="0.35">
      <c r="A7" s="19"/>
      <c r="B7" s="19"/>
      <c r="C7" s="19"/>
      <c r="D7" s="19"/>
      <c r="E7" s="19" t="s">
        <v>92</v>
      </c>
      <c r="F7" s="19"/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f t="shared" si="0"/>
        <v>0</v>
      </c>
      <c r="N7" s="25">
        <v>45145.82</v>
      </c>
      <c r="O7" s="25">
        <f>ROUND((M7-N7),5)</f>
        <v>-45145.82</v>
      </c>
      <c r="P7" s="26">
        <f>ROUND(IF(N7=0, IF(M7=0, 0, 1), M7/N7),5)</f>
        <v>0</v>
      </c>
    </row>
    <row r="8" spans="1:16" ht="23.25" x14ac:dyDescent="0.35">
      <c r="A8" s="19"/>
      <c r="B8" s="19"/>
      <c r="C8" s="19"/>
      <c r="D8" s="19"/>
      <c r="E8" s="19" t="s">
        <v>48</v>
      </c>
      <c r="F8" s="19"/>
      <c r="G8" s="25">
        <v>0</v>
      </c>
      <c r="H8" s="25">
        <v>0</v>
      </c>
      <c r="I8" s="25">
        <v>2220</v>
      </c>
      <c r="J8" s="25">
        <v>0</v>
      </c>
      <c r="K8" s="25">
        <v>0</v>
      </c>
      <c r="L8" s="25">
        <v>4400</v>
      </c>
      <c r="M8" s="25">
        <f t="shared" si="0"/>
        <v>6620</v>
      </c>
      <c r="N8" s="25">
        <v>25000</v>
      </c>
      <c r="O8" s="25">
        <f>ROUND((M8-N8),5)</f>
        <v>-18380</v>
      </c>
      <c r="P8" s="26">
        <f>ROUND(IF(N8=0, IF(M8=0, 0, 1), M8/N8),5)</f>
        <v>0.26479999999999998</v>
      </c>
    </row>
    <row r="9" spans="1:16" ht="23.25" x14ac:dyDescent="0.35">
      <c r="A9" s="19"/>
      <c r="B9" s="19"/>
      <c r="C9" s="19"/>
      <c r="D9" s="19"/>
      <c r="E9" s="19" t="s">
        <v>49</v>
      </c>
      <c r="F9" s="19"/>
      <c r="G9" s="25">
        <v>21856.38</v>
      </c>
      <c r="H9" s="25">
        <v>21666.65</v>
      </c>
      <c r="I9" s="25">
        <v>21893.41</v>
      </c>
      <c r="J9" s="25">
        <v>20431.23</v>
      </c>
      <c r="K9" s="25">
        <v>20051.490000000002</v>
      </c>
      <c r="L9" s="25">
        <v>19826.59</v>
      </c>
      <c r="M9" s="25">
        <f t="shared" si="0"/>
        <v>125725.75</v>
      </c>
      <c r="N9" s="25">
        <v>286400.78999999998</v>
      </c>
      <c r="O9" s="25">
        <f>ROUND((M9-N9),5)</f>
        <v>-160675.04</v>
      </c>
      <c r="P9" s="26">
        <f>ROUND(IF(N9=0, IF(M9=0, 0, 1), M9/N9),5)</f>
        <v>0.43898999999999999</v>
      </c>
    </row>
    <row r="10" spans="1:16" ht="23.25" x14ac:dyDescent="0.35">
      <c r="A10" s="19"/>
      <c r="B10" s="19"/>
      <c r="C10" s="19"/>
      <c r="D10" s="19"/>
      <c r="E10" s="19" t="s">
        <v>93</v>
      </c>
      <c r="F10" s="19"/>
      <c r="G10" s="25">
        <v>0</v>
      </c>
      <c r="H10" s="25">
        <v>0</v>
      </c>
      <c r="I10" s="25">
        <v>0</v>
      </c>
      <c r="J10" s="25">
        <v>145371.29</v>
      </c>
      <c r="K10" s="25">
        <v>0</v>
      </c>
      <c r="L10" s="25">
        <v>0</v>
      </c>
      <c r="M10" s="25">
        <f t="shared" si="0"/>
        <v>145371.29</v>
      </c>
      <c r="N10" s="25"/>
      <c r="O10" s="25"/>
      <c r="P10" s="26"/>
    </row>
    <row r="11" spans="1:16" ht="23.25" x14ac:dyDescent="0.35">
      <c r="A11" s="19"/>
      <c r="B11" s="19"/>
      <c r="C11" s="19"/>
      <c r="D11" s="19"/>
      <c r="E11" s="19" t="s">
        <v>50</v>
      </c>
      <c r="F11" s="19"/>
      <c r="G11" s="25">
        <v>1528.07</v>
      </c>
      <c r="H11" s="25">
        <v>1425.27</v>
      </c>
      <c r="I11" s="25">
        <v>1420.89</v>
      </c>
      <c r="J11" s="25">
        <v>1130.6500000000001</v>
      </c>
      <c r="K11" s="25">
        <v>805.73</v>
      </c>
      <c r="L11" s="25">
        <v>942.88</v>
      </c>
      <c r="M11" s="25">
        <f t="shared" si="0"/>
        <v>7253.49</v>
      </c>
      <c r="N11" s="25">
        <v>17684.400000000001</v>
      </c>
      <c r="O11" s="25">
        <f>ROUND((M11-N11),5)</f>
        <v>-10430.91</v>
      </c>
      <c r="P11" s="26">
        <f>ROUND(IF(N11=0, IF(M11=0, 0, 1), M11/N11),5)</f>
        <v>0.41016000000000002</v>
      </c>
    </row>
    <row r="12" spans="1:16" ht="23.25" x14ac:dyDescent="0.35">
      <c r="A12" s="19"/>
      <c r="B12" s="19"/>
      <c r="C12" s="19"/>
      <c r="D12" s="19"/>
      <c r="E12" s="19" t="s">
        <v>51</v>
      </c>
      <c r="F12" s="19"/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561.16999999999996</v>
      </c>
      <c r="M12" s="25">
        <f t="shared" si="0"/>
        <v>561.16999999999996</v>
      </c>
      <c r="N12" s="25">
        <v>8000</v>
      </c>
      <c r="O12" s="25">
        <f>ROUND((M12-N12),5)</f>
        <v>-7438.83</v>
      </c>
      <c r="P12" s="26">
        <f>ROUND(IF(N12=0, IF(M12=0, 0, 1), M12/N12),5)</f>
        <v>7.0150000000000004E-2</v>
      </c>
    </row>
    <row r="13" spans="1:16" ht="23.25" x14ac:dyDescent="0.35">
      <c r="A13" s="19"/>
      <c r="B13" s="19"/>
      <c r="C13" s="19"/>
      <c r="D13" s="19"/>
      <c r="E13" s="19" t="s">
        <v>52</v>
      </c>
      <c r="F13" s="19"/>
      <c r="G13" s="25">
        <v>28964.99</v>
      </c>
      <c r="H13" s="25">
        <v>29027.42</v>
      </c>
      <c r="I13" s="25">
        <v>29950.53</v>
      </c>
      <c r="J13" s="25">
        <v>28647.81</v>
      </c>
      <c r="K13" s="25">
        <v>27432.92</v>
      </c>
      <c r="L13" s="25">
        <v>27234.58</v>
      </c>
      <c r="M13" s="25">
        <f t="shared" si="0"/>
        <v>171258.25</v>
      </c>
      <c r="N13" s="25">
        <v>334231.76</v>
      </c>
      <c r="O13" s="25">
        <f>ROUND((M13-N13),5)</f>
        <v>-162973.51</v>
      </c>
      <c r="P13" s="26">
        <f>ROUND(IF(N13=0, IF(M13=0, 0, 1), M13/N13),5)</f>
        <v>0.51239000000000001</v>
      </c>
    </row>
    <row r="14" spans="1:16" ht="23.25" x14ac:dyDescent="0.35">
      <c r="A14" s="19"/>
      <c r="B14" s="19"/>
      <c r="C14" s="19"/>
      <c r="D14" s="19"/>
      <c r="E14" s="19" t="s">
        <v>94</v>
      </c>
      <c r="F14" s="19"/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f t="shared" si="0"/>
        <v>0</v>
      </c>
      <c r="N14" s="25">
        <v>2000</v>
      </c>
      <c r="O14" s="25">
        <f>ROUND((M14-N14),5)</f>
        <v>-2000</v>
      </c>
      <c r="P14" s="26">
        <f>ROUND(IF(N14=0, IF(M14=0, 0, 1), M14/N14),5)</f>
        <v>0</v>
      </c>
    </row>
    <row r="15" spans="1:16" ht="23.25" x14ac:dyDescent="0.35">
      <c r="A15" s="19"/>
      <c r="B15" s="19"/>
      <c r="C15" s="19"/>
      <c r="D15" s="19"/>
      <c r="E15" s="19" t="s">
        <v>95</v>
      </c>
      <c r="F15" s="19"/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f t="shared" si="0"/>
        <v>0</v>
      </c>
      <c r="N15" s="25">
        <v>4000</v>
      </c>
      <c r="O15" s="25">
        <f>ROUND((M15-N15),5)</f>
        <v>-4000</v>
      </c>
      <c r="P15" s="26">
        <f>ROUND(IF(N15=0, IF(M15=0, 0, 1), M15/N15),5)</f>
        <v>0</v>
      </c>
    </row>
    <row r="16" spans="1:16" ht="23.25" x14ac:dyDescent="0.35">
      <c r="A16" s="19"/>
      <c r="B16" s="19"/>
      <c r="C16" s="19"/>
      <c r="D16" s="19"/>
      <c r="E16" s="19" t="s">
        <v>96</v>
      </c>
      <c r="F16" s="19"/>
      <c r="G16" s="25">
        <v>0</v>
      </c>
      <c r="H16" s="25">
        <v>0</v>
      </c>
      <c r="I16" s="25">
        <v>0</v>
      </c>
      <c r="J16" s="25">
        <v>152498.79</v>
      </c>
      <c r="K16" s="25">
        <v>0</v>
      </c>
      <c r="L16" s="25">
        <v>0</v>
      </c>
      <c r="M16" s="25">
        <f t="shared" si="0"/>
        <v>152498.79</v>
      </c>
      <c r="N16" s="25"/>
      <c r="O16" s="25"/>
      <c r="P16" s="26"/>
    </row>
    <row r="17" spans="1:16" thickBot="1" x14ac:dyDescent="0.4">
      <c r="A17" s="19"/>
      <c r="B17" s="19"/>
      <c r="C17" s="19"/>
      <c r="D17" s="19"/>
      <c r="E17" s="19" t="s">
        <v>53</v>
      </c>
      <c r="F17" s="19"/>
      <c r="G17" s="25">
        <v>1000</v>
      </c>
      <c r="H17" s="25">
        <v>0</v>
      </c>
      <c r="I17" s="25">
        <v>0</v>
      </c>
      <c r="J17" s="25">
        <v>0</v>
      </c>
      <c r="K17" s="25">
        <v>0</v>
      </c>
      <c r="L17" s="25">
        <v>4810</v>
      </c>
      <c r="M17" s="25">
        <f t="shared" si="0"/>
        <v>5810</v>
      </c>
      <c r="N17" s="25">
        <v>22000</v>
      </c>
      <c r="O17" s="25">
        <f>ROUND((M17-N17),5)</f>
        <v>-16190</v>
      </c>
      <c r="P17" s="26">
        <f>ROUND(IF(N17=0, IF(M17=0, 0, 1), M17/N17),5)</f>
        <v>0.26408999999999999</v>
      </c>
    </row>
    <row r="18" spans="1:16" thickBot="1" x14ac:dyDescent="0.4">
      <c r="A18" s="19"/>
      <c r="B18" s="19"/>
      <c r="C18" s="19"/>
      <c r="D18" s="19" t="s">
        <v>54</v>
      </c>
      <c r="E18" s="19"/>
      <c r="F18" s="19"/>
      <c r="G18" s="27">
        <f t="shared" ref="G18:L18" si="1">ROUND(SUM(G4:G17),5)</f>
        <v>121357.9</v>
      </c>
      <c r="H18" s="27">
        <f t="shared" si="1"/>
        <v>119063.5</v>
      </c>
      <c r="I18" s="27">
        <f t="shared" si="1"/>
        <v>124097.93</v>
      </c>
      <c r="J18" s="27">
        <f t="shared" si="1"/>
        <v>414553.01</v>
      </c>
      <c r="K18" s="27">
        <f t="shared" si="1"/>
        <v>111679.44</v>
      </c>
      <c r="L18" s="27">
        <f t="shared" si="1"/>
        <v>120907.58</v>
      </c>
      <c r="M18" s="27">
        <f t="shared" si="0"/>
        <v>1011659.36</v>
      </c>
      <c r="N18" s="27">
        <f>ROUND(SUM(N4:N17),5)</f>
        <v>1575905.78</v>
      </c>
      <c r="O18" s="27">
        <f>ROUND((M18-N18),5)</f>
        <v>-564246.42000000004</v>
      </c>
      <c r="P18" s="28">
        <f>ROUND(IF(N18=0, IF(M18=0, 0, 1), M18/N18),5)</f>
        <v>0.64195000000000002</v>
      </c>
    </row>
    <row r="19" spans="1:16" ht="23.25" x14ac:dyDescent="0.35">
      <c r="A19" s="19"/>
      <c r="B19" s="19"/>
      <c r="C19" s="19" t="s">
        <v>55</v>
      </c>
      <c r="D19" s="19"/>
      <c r="E19" s="19"/>
      <c r="F19" s="19"/>
      <c r="G19" s="25">
        <f t="shared" ref="G19:L19" si="2">G18</f>
        <v>121357.9</v>
      </c>
      <c r="H19" s="25">
        <f t="shared" si="2"/>
        <v>119063.5</v>
      </c>
      <c r="I19" s="25">
        <f t="shared" si="2"/>
        <v>124097.93</v>
      </c>
      <c r="J19" s="25">
        <f t="shared" si="2"/>
        <v>414553.01</v>
      </c>
      <c r="K19" s="25">
        <f t="shared" si="2"/>
        <v>111679.44</v>
      </c>
      <c r="L19" s="25">
        <f t="shared" si="2"/>
        <v>120907.58</v>
      </c>
      <c r="M19" s="25">
        <f t="shared" si="0"/>
        <v>1011659.36</v>
      </c>
      <c r="N19" s="25">
        <f>N18</f>
        <v>1575905.78</v>
      </c>
      <c r="O19" s="25">
        <f>ROUND((M19-N19),5)</f>
        <v>-564246.42000000004</v>
      </c>
      <c r="P19" s="26">
        <f>ROUND(IF(N19=0, IF(M19=0, 0, 1), M19/N19),5)</f>
        <v>0.64195000000000002</v>
      </c>
    </row>
    <row r="20" spans="1:16" ht="23.25" x14ac:dyDescent="0.35">
      <c r="A20" s="19"/>
      <c r="B20" s="19"/>
      <c r="C20" s="19"/>
      <c r="D20" s="19" t="s">
        <v>56</v>
      </c>
      <c r="E20" s="19"/>
      <c r="F20" s="19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ht="23.25" x14ac:dyDescent="0.35">
      <c r="A21" s="19"/>
      <c r="B21" s="19"/>
      <c r="C21" s="19"/>
      <c r="D21" s="19"/>
      <c r="E21" s="19" t="s">
        <v>97</v>
      </c>
      <c r="F21" s="19"/>
      <c r="G21" s="25">
        <v>1416.48</v>
      </c>
      <c r="H21" s="25">
        <v>0</v>
      </c>
      <c r="I21" s="25">
        <v>0</v>
      </c>
      <c r="J21" s="25">
        <v>-38736.400000000001</v>
      </c>
      <c r="K21" s="25">
        <v>0</v>
      </c>
      <c r="L21" s="25">
        <v>0</v>
      </c>
      <c r="M21" s="25">
        <f>ROUND(G21+H21+I21+J21+K21+L21,5)</f>
        <v>-37319.919999999998</v>
      </c>
      <c r="N21" s="25"/>
      <c r="O21" s="25"/>
      <c r="P21" s="26"/>
    </row>
    <row r="22" spans="1:16" ht="23.25" x14ac:dyDescent="0.35">
      <c r="A22" s="19"/>
      <c r="B22" s="19"/>
      <c r="C22" s="19"/>
      <c r="D22" s="19"/>
      <c r="E22" s="19" t="s">
        <v>98</v>
      </c>
      <c r="F22" s="19"/>
      <c r="G22" s="25">
        <v>0</v>
      </c>
      <c r="H22" s="25">
        <v>0</v>
      </c>
      <c r="I22" s="25">
        <v>202.95</v>
      </c>
      <c r="J22" s="25">
        <v>0</v>
      </c>
      <c r="K22" s="25">
        <v>334.13</v>
      </c>
      <c r="L22" s="25">
        <v>0</v>
      </c>
      <c r="M22" s="25">
        <f>ROUND(G22+H22+I22+J22+K22+L22,5)</f>
        <v>537.08000000000004</v>
      </c>
      <c r="N22" s="25">
        <v>1000</v>
      </c>
      <c r="O22" s="25">
        <f>ROUND((M22-N22),5)</f>
        <v>-462.92</v>
      </c>
      <c r="P22" s="26">
        <f>ROUND(IF(N22=0, IF(M22=0, 0, 1), M22/N22),5)</f>
        <v>0.53708</v>
      </c>
    </row>
    <row r="23" spans="1:16" ht="23.25" x14ac:dyDescent="0.35">
      <c r="A23" s="19"/>
      <c r="B23" s="19"/>
      <c r="C23" s="19"/>
      <c r="D23" s="19"/>
      <c r="E23" s="19" t="s">
        <v>99</v>
      </c>
      <c r="F23" s="19"/>
      <c r="G23" s="25">
        <v>0</v>
      </c>
      <c r="H23" s="25">
        <v>0</v>
      </c>
      <c r="I23" s="25">
        <v>12.98</v>
      </c>
      <c r="J23" s="25">
        <v>0</v>
      </c>
      <c r="K23" s="25">
        <v>0</v>
      </c>
      <c r="L23" s="25">
        <v>0</v>
      </c>
      <c r="M23" s="25">
        <f>ROUND(G23+H23+I23+J23+K23+L23,5)</f>
        <v>12.98</v>
      </c>
      <c r="N23" s="25"/>
      <c r="O23" s="25"/>
      <c r="P23" s="26"/>
    </row>
    <row r="24" spans="1:16" ht="23.25" x14ac:dyDescent="0.35">
      <c r="A24" s="19"/>
      <c r="B24" s="19"/>
      <c r="C24" s="19"/>
      <c r="D24" s="19"/>
      <c r="E24" s="19" t="s">
        <v>57</v>
      </c>
      <c r="F24" s="19"/>
      <c r="G24" s="25">
        <v>27.18</v>
      </c>
      <c r="H24" s="25">
        <v>6343.16</v>
      </c>
      <c r="I24" s="25">
        <v>338.66</v>
      </c>
      <c r="J24" s="25">
        <v>777.45</v>
      </c>
      <c r="K24" s="25">
        <v>657.29</v>
      </c>
      <c r="L24" s="25">
        <v>344.39</v>
      </c>
      <c r="M24" s="25">
        <f>ROUND(G24+H24+I24+J24+K24+L24,5)</f>
        <v>8488.1299999999992</v>
      </c>
      <c r="N24" s="25"/>
      <c r="O24" s="25"/>
      <c r="P24" s="26"/>
    </row>
    <row r="25" spans="1:16" ht="23.25" x14ac:dyDescent="0.35">
      <c r="A25" s="19"/>
      <c r="B25" s="19"/>
      <c r="C25" s="19"/>
      <c r="D25" s="19"/>
      <c r="E25" s="19" t="s">
        <v>58</v>
      </c>
      <c r="F25" s="19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ht="23.25" x14ac:dyDescent="0.35">
      <c r="A26" s="19"/>
      <c r="B26" s="19"/>
      <c r="C26" s="19"/>
      <c r="D26" s="19"/>
      <c r="E26" s="19"/>
      <c r="F26" s="19" t="s">
        <v>100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f t="shared" ref="M26:M32" si="3">ROUND(G26+H26+I26+J26+K26+L26,5)</f>
        <v>0</v>
      </c>
      <c r="N26" s="25">
        <v>66414</v>
      </c>
      <c r="O26" s="25">
        <f t="shared" ref="O26:O32" si="4">ROUND((M26-N26),5)</f>
        <v>-66414</v>
      </c>
      <c r="P26" s="26">
        <f t="shared" ref="P26:P32" si="5">ROUND(IF(N26=0, IF(M26=0, 0, 1), M26/N26),5)</f>
        <v>0</v>
      </c>
    </row>
    <row r="27" spans="1:16" thickBot="1" x14ac:dyDescent="0.4">
      <c r="A27" s="19"/>
      <c r="B27" s="19"/>
      <c r="C27" s="19"/>
      <c r="D27" s="19"/>
      <c r="E27" s="19"/>
      <c r="F27" s="19" t="s">
        <v>101</v>
      </c>
      <c r="G27" s="29">
        <v>16852.86</v>
      </c>
      <c r="H27" s="29">
        <v>17932.39</v>
      </c>
      <c r="I27" s="29">
        <v>24134.49</v>
      </c>
      <c r="J27" s="29">
        <v>14088.43</v>
      </c>
      <c r="K27" s="29">
        <v>39638.400000000001</v>
      </c>
      <c r="L27" s="29">
        <v>21561.63</v>
      </c>
      <c r="M27" s="29">
        <f t="shared" si="3"/>
        <v>134208.20000000001</v>
      </c>
      <c r="N27" s="29">
        <v>208943.21</v>
      </c>
      <c r="O27" s="29">
        <f t="shared" si="4"/>
        <v>-74735.009999999995</v>
      </c>
      <c r="P27" s="30">
        <f t="shared" si="5"/>
        <v>0.64232</v>
      </c>
    </row>
    <row r="28" spans="1:16" ht="23.25" x14ac:dyDescent="0.35">
      <c r="A28" s="19"/>
      <c r="B28" s="19"/>
      <c r="C28" s="19"/>
      <c r="D28" s="19"/>
      <c r="E28" s="19" t="s">
        <v>102</v>
      </c>
      <c r="F28" s="19"/>
      <c r="G28" s="25">
        <f t="shared" ref="G28:L28" si="6">ROUND(SUM(G25:G27),5)</f>
        <v>16852.86</v>
      </c>
      <c r="H28" s="25">
        <f t="shared" si="6"/>
        <v>17932.39</v>
      </c>
      <c r="I28" s="25">
        <f t="shared" si="6"/>
        <v>24134.49</v>
      </c>
      <c r="J28" s="25">
        <f t="shared" si="6"/>
        <v>14088.43</v>
      </c>
      <c r="K28" s="25">
        <f t="shared" si="6"/>
        <v>39638.400000000001</v>
      </c>
      <c r="L28" s="25">
        <f t="shared" si="6"/>
        <v>21561.63</v>
      </c>
      <c r="M28" s="25">
        <f t="shared" si="3"/>
        <v>134208.20000000001</v>
      </c>
      <c r="N28" s="25">
        <f>ROUND(SUM(N25:N27),5)</f>
        <v>275357.21000000002</v>
      </c>
      <c r="O28" s="25">
        <f t="shared" si="4"/>
        <v>-141149.01</v>
      </c>
      <c r="P28" s="26">
        <f t="shared" si="5"/>
        <v>0.4874</v>
      </c>
    </row>
    <row r="29" spans="1:16" ht="23.25" x14ac:dyDescent="0.35">
      <c r="A29" s="19"/>
      <c r="B29" s="19"/>
      <c r="C29" s="19"/>
      <c r="D29" s="19"/>
      <c r="E29" s="19" t="s">
        <v>59</v>
      </c>
      <c r="F29" s="19"/>
      <c r="G29" s="25">
        <v>6266.01</v>
      </c>
      <c r="H29" s="25">
        <v>6358.62</v>
      </c>
      <c r="I29" s="25">
        <v>12717.24</v>
      </c>
      <c r="J29" s="25">
        <v>6358.62</v>
      </c>
      <c r="K29" s="25">
        <v>6358.62</v>
      </c>
      <c r="L29" s="25">
        <v>6358.62</v>
      </c>
      <c r="M29" s="25">
        <f t="shared" si="3"/>
        <v>44417.73</v>
      </c>
      <c r="N29" s="25">
        <v>82661.929999999993</v>
      </c>
      <c r="O29" s="25">
        <f t="shared" si="4"/>
        <v>-38244.199999999997</v>
      </c>
      <c r="P29" s="26">
        <f t="shared" si="5"/>
        <v>0.53734000000000004</v>
      </c>
    </row>
    <row r="30" spans="1:16" ht="23.25" x14ac:dyDescent="0.35">
      <c r="A30" s="19"/>
      <c r="B30" s="19"/>
      <c r="C30" s="19"/>
      <c r="D30" s="19"/>
      <c r="E30" s="19" t="s">
        <v>103</v>
      </c>
      <c r="F30" s="19"/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f t="shared" si="3"/>
        <v>0</v>
      </c>
      <c r="N30" s="25">
        <v>58240</v>
      </c>
      <c r="O30" s="25">
        <f t="shared" si="4"/>
        <v>-58240</v>
      </c>
      <c r="P30" s="26">
        <f t="shared" si="5"/>
        <v>0</v>
      </c>
    </row>
    <row r="31" spans="1:16" ht="23.25" x14ac:dyDescent="0.35">
      <c r="A31" s="19"/>
      <c r="B31" s="19"/>
      <c r="C31" s="19"/>
      <c r="D31" s="19"/>
      <c r="E31" s="19" t="s">
        <v>60</v>
      </c>
      <c r="F31" s="19"/>
      <c r="G31" s="25">
        <v>28465.08</v>
      </c>
      <c r="H31" s="25">
        <v>28160.43</v>
      </c>
      <c r="I31" s="25">
        <v>28221.360000000001</v>
      </c>
      <c r="J31" s="25">
        <v>27588.71</v>
      </c>
      <c r="K31" s="25">
        <v>27645.98</v>
      </c>
      <c r="L31" s="25">
        <v>27973.16</v>
      </c>
      <c r="M31" s="25">
        <f t="shared" si="3"/>
        <v>168054.72</v>
      </c>
      <c r="N31" s="25">
        <v>354960</v>
      </c>
      <c r="O31" s="25">
        <f t="shared" si="4"/>
        <v>-186905.28</v>
      </c>
      <c r="P31" s="26">
        <f t="shared" si="5"/>
        <v>0.47344999999999998</v>
      </c>
    </row>
    <row r="32" spans="1:16" ht="23.25" x14ac:dyDescent="0.35">
      <c r="A32" s="19"/>
      <c r="B32" s="19"/>
      <c r="C32" s="19"/>
      <c r="D32" s="19"/>
      <c r="E32" s="19" t="s">
        <v>61</v>
      </c>
      <c r="F32" s="19"/>
      <c r="G32" s="25">
        <v>2003.08</v>
      </c>
      <c r="H32" s="25">
        <v>2644.92</v>
      </c>
      <c r="I32" s="25">
        <v>3875.31</v>
      </c>
      <c r="J32" s="25">
        <v>2670.03</v>
      </c>
      <c r="K32" s="25">
        <v>2561.2199999999998</v>
      </c>
      <c r="L32" s="25">
        <v>2603.0700000000002</v>
      </c>
      <c r="M32" s="25">
        <f t="shared" si="3"/>
        <v>16357.63</v>
      </c>
      <c r="N32" s="25">
        <v>34819.199999999997</v>
      </c>
      <c r="O32" s="25">
        <f t="shared" si="4"/>
        <v>-18461.57</v>
      </c>
      <c r="P32" s="26">
        <f t="shared" si="5"/>
        <v>0.46978999999999999</v>
      </c>
    </row>
    <row r="33" spans="1:16" ht="23.25" x14ac:dyDescent="0.35">
      <c r="A33" s="19"/>
      <c r="B33" s="19"/>
      <c r="C33" s="19"/>
      <c r="D33" s="19"/>
      <c r="E33" s="19" t="s">
        <v>62</v>
      </c>
      <c r="F33" s="19"/>
      <c r="G33" s="25"/>
      <c r="H33" s="25"/>
      <c r="I33" s="25"/>
      <c r="J33" s="25"/>
      <c r="K33" s="25"/>
      <c r="L33" s="25"/>
      <c r="M33" s="25"/>
      <c r="N33" s="25"/>
      <c r="O33" s="25"/>
      <c r="P33" s="26"/>
    </row>
    <row r="34" spans="1:16" ht="23.25" x14ac:dyDescent="0.35">
      <c r="A34" s="19"/>
      <c r="B34" s="19"/>
      <c r="C34" s="19"/>
      <c r="D34" s="19"/>
      <c r="E34" s="19"/>
      <c r="F34" s="19" t="s">
        <v>104</v>
      </c>
      <c r="G34" s="25">
        <v>0</v>
      </c>
      <c r="H34" s="25">
        <v>225.99</v>
      </c>
      <c r="I34" s="25">
        <v>12.56</v>
      </c>
      <c r="J34" s="25">
        <v>125.55</v>
      </c>
      <c r="K34" s="25">
        <v>0</v>
      </c>
      <c r="L34" s="25">
        <v>0</v>
      </c>
      <c r="M34" s="25">
        <f t="shared" ref="M34:M52" si="7">ROUND(G34+H34+I34+J34+K34+L34,5)</f>
        <v>364.1</v>
      </c>
      <c r="N34" s="25">
        <v>500</v>
      </c>
      <c r="O34" s="25">
        <f>ROUND((M34-N34),5)</f>
        <v>-135.9</v>
      </c>
      <c r="P34" s="26">
        <f>ROUND(IF(N34=0, IF(M34=0, 0, 1), M34/N34),5)</f>
        <v>0.72819999999999996</v>
      </c>
    </row>
    <row r="35" spans="1:16" ht="23.25" x14ac:dyDescent="0.35">
      <c r="A35" s="19"/>
      <c r="B35" s="19"/>
      <c r="C35" s="19"/>
      <c r="D35" s="19"/>
      <c r="E35" s="19"/>
      <c r="F35" s="19" t="s">
        <v>105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f t="shared" si="7"/>
        <v>0</v>
      </c>
      <c r="N35" s="25">
        <v>30000</v>
      </c>
      <c r="O35" s="25">
        <f>ROUND((M35-N35),5)</f>
        <v>-30000</v>
      </c>
      <c r="P35" s="26">
        <f>ROUND(IF(N35=0, IF(M35=0, 0, 1), M35/N35),5)</f>
        <v>0</v>
      </c>
    </row>
    <row r="36" spans="1:16" thickBot="1" x14ac:dyDescent="0.4">
      <c r="A36" s="19"/>
      <c r="B36" s="19"/>
      <c r="C36" s="19"/>
      <c r="D36" s="19"/>
      <c r="E36" s="19"/>
      <c r="F36" s="19" t="s">
        <v>106</v>
      </c>
      <c r="G36" s="29">
        <v>2144.9299999999998</v>
      </c>
      <c r="H36" s="29">
        <v>2477.7800000000002</v>
      </c>
      <c r="I36" s="29">
        <v>1368.28</v>
      </c>
      <c r="J36" s="29">
        <v>793.92</v>
      </c>
      <c r="K36" s="29">
        <v>1603.2</v>
      </c>
      <c r="L36" s="29">
        <v>958.16</v>
      </c>
      <c r="M36" s="29">
        <f t="shared" si="7"/>
        <v>9346.27</v>
      </c>
      <c r="N36" s="29"/>
      <c r="O36" s="29"/>
      <c r="P36" s="30"/>
    </row>
    <row r="37" spans="1:16" ht="23.25" x14ac:dyDescent="0.35">
      <c r="A37" s="19"/>
      <c r="B37" s="19"/>
      <c r="C37" s="19"/>
      <c r="D37" s="19"/>
      <c r="E37" s="19" t="s">
        <v>107</v>
      </c>
      <c r="F37" s="19"/>
      <c r="G37" s="25">
        <f t="shared" ref="G37:L37" si="8">ROUND(SUM(G33:G36),5)</f>
        <v>2144.9299999999998</v>
      </c>
      <c r="H37" s="25">
        <f t="shared" si="8"/>
        <v>2703.77</v>
      </c>
      <c r="I37" s="25">
        <f t="shared" si="8"/>
        <v>1380.84</v>
      </c>
      <c r="J37" s="25">
        <f t="shared" si="8"/>
        <v>919.47</v>
      </c>
      <c r="K37" s="25">
        <f t="shared" si="8"/>
        <v>1603.2</v>
      </c>
      <c r="L37" s="25">
        <f t="shared" si="8"/>
        <v>958.16</v>
      </c>
      <c r="M37" s="25">
        <f t="shared" si="7"/>
        <v>9710.3700000000008</v>
      </c>
      <c r="N37" s="25">
        <f>ROUND(SUM(N33:N36),5)</f>
        <v>30500</v>
      </c>
      <c r="O37" s="25">
        <f t="shared" ref="O37:O42" si="9">ROUND((M37-N37),5)</f>
        <v>-20789.63</v>
      </c>
      <c r="P37" s="26">
        <f t="shared" ref="P37:P42" si="10">ROUND(IF(N37=0, IF(M37=0, 0, 1), M37/N37),5)</f>
        <v>0.31836999999999999</v>
      </c>
    </row>
    <row r="38" spans="1:16" ht="23.25" x14ac:dyDescent="0.35">
      <c r="A38" s="19"/>
      <c r="B38" s="19"/>
      <c r="C38" s="19"/>
      <c r="D38" s="19"/>
      <c r="E38" s="19" t="s">
        <v>108</v>
      </c>
      <c r="F38" s="19"/>
      <c r="G38" s="25">
        <v>0</v>
      </c>
      <c r="H38" s="25">
        <v>0</v>
      </c>
      <c r="I38" s="25">
        <v>3038.21</v>
      </c>
      <c r="J38" s="25">
        <v>0</v>
      </c>
      <c r="K38" s="25">
        <v>2929.35</v>
      </c>
      <c r="L38" s="25">
        <v>0</v>
      </c>
      <c r="M38" s="25">
        <f t="shared" si="7"/>
        <v>5967.56</v>
      </c>
      <c r="N38" s="25">
        <v>11135.11</v>
      </c>
      <c r="O38" s="25">
        <f t="shared" si="9"/>
        <v>-5167.55</v>
      </c>
      <c r="P38" s="26">
        <f t="shared" si="10"/>
        <v>0.53591999999999995</v>
      </c>
    </row>
    <row r="39" spans="1:16" ht="23.25" x14ac:dyDescent="0.35">
      <c r="A39" s="19"/>
      <c r="B39" s="19"/>
      <c r="C39" s="19"/>
      <c r="D39" s="19"/>
      <c r="E39" s="19" t="s">
        <v>63</v>
      </c>
      <c r="F39" s="19"/>
      <c r="G39" s="25">
        <v>-254.64</v>
      </c>
      <c r="H39" s="25">
        <v>-254.64</v>
      </c>
      <c r="I39" s="25">
        <v>-419.49</v>
      </c>
      <c r="J39" s="25">
        <v>-302.17</v>
      </c>
      <c r="K39" s="25">
        <v>9931.74</v>
      </c>
      <c r="L39" s="25">
        <v>6013.02</v>
      </c>
      <c r="M39" s="25">
        <f t="shared" si="7"/>
        <v>14713.82</v>
      </c>
      <c r="N39" s="25">
        <v>96077.11</v>
      </c>
      <c r="O39" s="25">
        <f t="shared" si="9"/>
        <v>-81363.289999999994</v>
      </c>
      <c r="P39" s="26">
        <f t="shared" si="10"/>
        <v>0.15315000000000001</v>
      </c>
    </row>
    <row r="40" spans="1:16" ht="23.25" x14ac:dyDescent="0.35">
      <c r="A40" s="19"/>
      <c r="B40" s="19"/>
      <c r="C40" s="19"/>
      <c r="D40" s="19"/>
      <c r="E40" s="19" t="s">
        <v>64</v>
      </c>
      <c r="F40" s="19"/>
      <c r="G40" s="25">
        <v>3088.37</v>
      </c>
      <c r="H40" s="25">
        <v>4534.8599999999997</v>
      </c>
      <c r="I40" s="25">
        <v>6956.3</v>
      </c>
      <c r="J40" s="25">
        <v>1890.95</v>
      </c>
      <c r="K40" s="25">
        <v>4882.3100000000004</v>
      </c>
      <c r="L40" s="25">
        <v>2321.73</v>
      </c>
      <c r="M40" s="25">
        <f t="shared" si="7"/>
        <v>23674.52</v>
      </c>
      <c r="N40" s="25">
        <v>35474.559999999998</v>
      </c>
      <c r="O40" s="25">
        <f t="shared" si="9"/>
        <v>-11800.04</v>
      </c>
      <c r="P40" s="26">
        <f t="shared" si="10"/>
        <v>0.66737000000000002</v>
      </c>
    </row>
    <row r="41" spans="1:16" ht="23.25" x14ac:dyDescent="0.35">
      <c r="A41" s="19"/>
      <c r="B41" s="19"/>
      <c r="C41" s="19"/>
      <c r="D41" s="19"/>
      <c r="E41" s="19" t="s">
        <v>109</v>
      </c>
      <c r="F41" s="19"/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f t="shared" si="7"/>
        <v>0</v>
      </c>
      <c r="N41" s="25">
        <v>21365.49</v>
      </c>
      <c r="O41" s="25">
        <f t="shared" si="9"/>
        <v>-21365.49</v>
      </c>
      <c r="P41" s="26">
        <f t="shared" si="10"/>
        <v>0</v>
      </c>
    </row>
    <row r="42" spans="1:16" ht="23.25" x14ac:dyDescent="0.35">
      <c r="A42" s="19"/>
      <c r="B42" s="19"/>
      <c r="C42" s="19"/>
      <c r="D42" s="19"/>
      <c r="E42" s="19" t="s">
        <v>65</v>
      </c>
      <c r="F42" s="19"/>
      <c r="G42" s="25">
        <v>900.24</v>
      </c>
      <c r="H42" s="25">
        <v>1920.66</v>
      </c>
      <c r="I42" s="25">
        <v>2946.22</v>
      </c>
      <c r="J42" s="25">
        <v>1601.74</v>
      </c>
      <c r="K42" s="25">
        <v>123.3</v>
      </c>
      <c r="L42" s="25">
        <v>5849.29</v>
      </c>
      <c r="M42" s="25">
        <f t="shared" si="7"/>
        <v>13341.45</v>
      </c>
      <c r="N42" s="25">
        <v>23007.08</v>
      </c>
      <c r="O42" s="25">
        <f t="shared" si="9"/>
        <v>-9665.6299999999992</v>
      </c>
      <c r="P42" s="26">
        <f t="shared" si="10"/>
        <v>0.57987999999999995</v>
      </c>
    </row>
    <row r="43" spans="1:16" ht="23.25" x14ac:dyDescent="0.35">
      <c r="A43" s="19"/>
      <c r="B43" s="19"/>
      <c r="C43" s="19"/>
      <c r="D43" s="19"/>
      <c r="E43" s="19" t="s">
        <v>110</v>
      </c>
      <c r="F43" s="19"/>
      <c r="G43" s="25">
        <v>1196.08</v>
      </c>
      <c r="H43" s="25">
        <v>1174.47</v>
      </c>
      <c r="I43" s="25">
        <v>1022.13</v>
      </c>
      <c r="J43" s="25">
        <v>1140.21</v>
      </c>
      <c r="K43" s="25">
        <v>0</v>
      </c>
      <c r="L43" s="25">
        <v>0</v>
      </c>
      <c r="M43" s="25">
        <f t="shared" si="7"/>
        <v>4532.8900000000003</v>
      </c>
      <c r="N43" s="25"/>
      <c r="O43" s="25"/>
      <c r="P43" s="26"/>
    </row>
    <row r="44" spans="1:16" ht="23.25" x14ac:dyDescent="0.35">
      <c r="A44" s="19"/>
      <c r="B44" s="19"/>
      <c r="C44" s="19"/>
      <c r="D44" s="19"/>
      <c r="E44" s="19" t="s">
        <v>111</v>
      </c>
      <c r="F44" s="19"/>
      <c r="G44" s="25">
        <v>0</v>
      </c>
      <c r="H44" s="25">
        <v>209.5</v>
      </c>
      <c r="I44" s="25">
        <v>68.790000000000006</v>
      </c>
      <c r="J44" s="25">
        <v>0</v>
      </c>
      <c r="K44" s="25">
        <v>236.74</v>
      </c>
      <c r="L44" s="25">
        <v>0</v>
      </c>
      <c r="M44" s="25">
        <f t="shared" si="7"/>
        <v>515.03</v>
      </c>
      <c r="N44" s="25">
        <v>2000</v>
      </c>
      <c r="O44" s="25">
        <f t="shared" ref="O44:O52" si="11">ROUND((M44-N44),5)</f>
        <v>-1484.97</v>
      </c>
      <c r="P44" s="26">
        <f t="shared" ref="P44:P52" si="12">ROUND(IF(N44=0, IF(M44=0, 0, 1), M44/N44),5)</f>
        <v>0.25752000000000003</v>
      </c>
    </row>
    <row r="45" spans="1:16" ht="23.25" x14ac:dyDescent="0.35">
      <c r="A45" s="19"/>
      <c r="B45" s="19"/>
      <c r="C45" s="19"/>
      <c r="D45" s="19"/>
      <c r="E45" s="19" t="s">
        <v>66</v>
      </c>
      <c r="F45" s="19"/>
      <c r="G45" s="25">
        <v>370</v>
      </c>
      <c r="H45" s="25">
        <v>1786.91</v>
      </c>
      <c r="I45" s="25">
        <v>0</v>
      </c>
      <c r="J45" s="25">
        <v>0</v>
      </c>
      <c r="K45" s="25">
        <v>0</v>
      </c>
      <c r="L45" s="25">
        <v>1500</v>
      </c>
      <c r="M45" s="25">
        <f t="shared" si="7"/>
        <v>3656.91</v>
      </c>
      <c r="N45" s="25">
        <v>6000</v>
      </c>
      <c r="O45" s="25">
        <f t="shared" si="11"/>
        <v>-2343.09</v>
      </c>
      <c r="P45" s="26">
        <f t="shared" si="12"/>
        <v>0.60948999999999998</v>
      </c>
    </row>
    <row r="46" spans="1:16" ht="23.25" x14ac:dyDescent="0.35">
      <c r="A46" s="19"/>
      <c r="B46" s="19"/>
      <c r="C46" s="19"/>
      <c r="D46" s="19"/>
      <c r="E46" s="19" t="s">
        <v>67</v>
      </c>
      <c r="F46" s="19"/>
      <c r="G46" s="25">
        <v>1467.16</v>
      </c>
      <c r="H46" s="25">
        <v>1036.3</v>
      </c>
      <c r="I46" s="25">
        <v>5037.1400000000003</v>
      </c>
      <c r="J46" s="25">
        <v>0</v>
      </c>
      <c r="K46" s="25">
        <v>0</v>
      </c>
      <c r="L46" s="25">
        <v>861.74</v>
      </c>
      <c r="M46" s="25">
        <f t="shared" si="7"/>
        <v>8402.34</v>
      </c>
      <c r="N46" s="25">
        <v>50000</v>
      </c>
      <c r="O46" s="25">
        <f t="shared" si="11"/>
        <v>-41597.660000000003</v>
      </c>
      <c r="P46" s="26">
        <f t="shared" si="12"/>
        <v>0.16805</v>
      </c>
    </row>
    <row r="47" spans="1:16" ht="23.25" x14ac:dyDescent="0.35">
      <c r="A47" s="19"/>
      <c r="B47" s="19"/>
      <c r="C47" s="19"/>
      <c r="D47" s="19"/>
      <c r="E47" s="19" t="s">
        <v>112</v>
      </c>
      <c r="F47" s="19"/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f t="shared" si="7"/>
        <v>0</v>
      </c>
      <c r="N47" s="25">
        <v>5000</v>
      </c>
      <c r="O47" s="25">
        <f t="shared" si="11"/>
        <v>-5000</v>
      </c>
      <c r="P47" s="26">
        <f t="shared" si="12"/>
        <v>0</v>
      </c>
    </row>
    <row r="48" spans="1:16" ht="23.25" x14ac:dyDescent="0.35">
      <c r="A48" s="19"/>
      <c r="B48" s="19"/>
      <c r="C48" s="19"/>
      <c r="D48" s="19"/>
      <c r="E48" s="19" t="s">
        <v>113</v>
      </c>
      <c r="F48" s="19"/>
      <c r="G48" s="25">
        <v>0</v>
      </c>
      <c r="H48" s="25">
        <v>1339.82</v>
      </c>
      <c r="I48" s="25">
        <v>0</v>
      </c>
      <c r="J48" s="25">
        <v>0</v>
      </c>
      <c r="K48" s="25">
        <v>0</v>
      </c>
      <c r="L48" s="25">
        <v>0</v>
      </c>
      <c r="M48" s="25">
        <f t="shared" si="7"/>
        <v>1339.82</v>
      </c>
      <c r="N48" s="25">
        <v>25000</v>
      </c>
      <c r="O48" s="25">
        <f t="shared" si="11"/>
        <v>-23660.18</v>
      </c>
      <c r="P48" s="26">
        <f t="shared" si="12"/>
        <v>5.3589999999999999E-2</v>
      </c>
    </row>
    <row r="49" spans="1:16" ht="23.25" x14ac:dyDescent="0.35">
      <c r="A49" s="19"/>
      <c r="B49" s="19"/>
      <c r="C49" s="19"/>
      <c r="D49" s="19"/>
      <c r="E49" s="19" t="s">
        <v>68</v>
      </c>
      <c r="F49" s="19"/>
      <c r="G49" s="25">
        <v>239.43</v>
      </c>
      <c r="H49" s="25">
        <v>5334.88</v>
      </c>
      <c r="I49" s="25">
        <v>0</v>
      </c>
      <c r="J49" s="25">
        <v>6375.58</v>
      </c>
      <c r="K49" s="25">
        <v>4327.67</v>
      </c>
      <c r="L49" s="25">
        <v>6480</v>
      </c>
      <c r="M49" s="25">
        <f t="shared" si="7"/>
        <v>22757.56</v>
      </c>
      <c r="N49" s="25">
        <v>35000</v>
      </c>
      <c r="O49" s="25">
        <f t="shared" si="11"/>
        <v>-12242.44</v>
      </c>
      <c r="P49" s="26">
        <f t="shared" si="12"/>
        <v>0.65022000000000002</v>
      </c>
    </row>
    <row r="50" spans="1:16" ht="23.25" x14ac:dyDescent="0.35">
      <c r="A50" s="19"/>
      <c r="B50" s="19"/>
      <c r="C50" s="19"/>
      <c r="D50" s="19"/>
      <c r="E50" s="19" t="s">
        <v>69</v>
      </c>
      <c r="F50" s="19"/>
      <c r="G50" s="25">
        <v>0</v>
      </c>
      <c r="H50" s="25">
        <v>108</v>
      </c>
      <c r="I50" s="25">
        <v>0</v>
      </c>
      <c r="J50" s="25">
        <v>-176.43</v>
      </c>
      <c r="K50" s="25">
        <v>-355.22</v>
      </c>
      <c r="L50" s="25">
        <v>11.27</v>
      </c>
      <c r="M50" s="25">
        <f t="shared" si="7"/>
        <v>-412.38</v>
      </c>
      <c r="N50" s="25">
        <v>5500</v>
      </c>
      <c r="O50" s="25">
        <f t="shared" si="11"/>
        <v>-5912.38</v>
      </c>
      <c r="P50" s="26">
        <f t="shared" si="12"/>
        <v>-7.4980000000000005E-2</v>
      </c>
    </row>
    <row r="51" spans="1:16" ht="23.25" x14ac:dyDescent="0.35">
      <c r="A51" s="19"/>
      <c r="B51" s="19"/>
      <c r="C51" s="19"/>
      <c r="D51" s="19"/>
      <c r="E51" s="19" t="s">
        <v>70</v>
      </c>
      <c r="F51" s="19"/>
      <c r="G51" s="25">
        <v>279.66000000000003</v>
      </c>
      <c r="H51" s="25">
        <v>0</v>
      </c>
      <c r="I51" s="25">
        <v>822.31</v>
      </c>
      <c r="J51" s="25">
        <v>25000</v>
      </c>
      <c r="K51" s="25">
        <v>249.47</v>
      </c>
      <c r="L51" s="25">
        <v>5028.46</v>
      </c>
      <c r="M51" s="25">
        <f t="shared" si="7"/>
        <v>31379.9</v>
      </c>
      <c r="N51" s="25">
        <v>47000</v>
      </c>
      <c r="O51" s="25">
        <f t="shared" si="11"/>
        <v>-15620.1</v>
      </c>
      <c r="P51" s="26">
        <f t="shared" si="12"/>
        <v>0.66766000000000003</v>
      </c>
    </row>
    <row r="52" spans="1:16" ht="23.25" x14ac:dyDescent="0.35">
      <c r="A52" s="19"/>
      <c r="B52" s="19"/>
      <c r="C52" s="19"/>
      <c r="D52" s="19"/>
      <c r="E52" s="19" t="s">
        <v>71</v>
      </c>
      <c r="F52" s="19"/>
      <c r="G52" s="25">
        <v>8207.2900000000009</v>
      </c>
      <c r="H52" s="25">
        <v>12903.92</v>
      </c>
      <c r="I52" s="25">
        <v>3035.49</v>
      </c>
      <c r="J52" s="25">
        <v>10005.290000000001</v>
      </c>
      <c r="K52" s="25">
        <v>5865.33</v>
      </c>
      <c r="L52" s="25">
        <v>6480.85</v>
      </c>
      <c r="M52" s="25">
        <f t="shared" si="7"/>
        <v>46498.17</v>
      </c>
      <c r="N52" s="25">
        <v>65000</v>
      </c>
      <c r="O52" s="25">
        <f t="shared" si="11"/>
        <v>-18501.830000000002</v>
      </c>
      <c r="P52" s="26">
        <f t="shared" si="12"/>
        <v>0.71536</v>
      </c>
    </row>
    <row r="53" spans="1:16" ht="23.25" x14ac:dyDescent="0.35">
      <c r="A53" s="19"/>
      <c r="B53" s="19"/>
      <c r="C53" s="19"/>
      <c r="D53" s="19"/>
      <c r="E53" s="19" t="s">
        <v>114</v>
      </c>
      <c r="F53" s="19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thickBot="1" x14ac:dyDescent="0.4">
      <c r="A54" s="19"/>
      <c r="B54" s="19"/>
      <c r="C54" s="19"/>
      <c r="D54" s="19"/>
      <c r="E54" s="19"/>
      <c r="F54" s="19" t="s">
        <v>115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f t="shared" ref="M54:M63" si="13">ROUND(G54+H54+I54+J54+K54+L54,5)</f>
        <v>0</v>
      </c>
      <c r="N54" s="29">
        <v>20000</v>
      </c>
      <c r="O54" s="29">
        <f t="shared" ref="O54:O61" si="14">ROUND((M54-N54),5)</f>
        <v>-20000</v>
      </c>
      <c r="P54" s="30">
        <f t="shared" ref="P54:P61" si="15">ROUND(IF(N54=0, IF(M54=0, 0, 1), M54/N54),5)</f>
        <v>0</v>
      </c>
    </row>
    <row r="55" spans="1:16" ht="23.25" x14ac:dyDescent="0.35">
      <c r="A55" s="19"/>
      <c r="B55" s="19"/>
      <c r="C55" s="19"/>
      <c r="D55" s="19"/>
      <c r="E55" s="19" t="s">
        <v>116</v>
      </c>
      <c r="F55" s="19"/>
      <c r="G55" s="25">
        <f t="shared" ref="G55:L55" si="16">ROUND(SUM(G53:G54),5)</f>
        <v>0</v>
      </c>
      <c r="H55" s="25">
        <f t="shared" si="16"/>
        <v>0</v>
      </c>
      <c r="I55" s="25">
        <f t="shared" si="16"/>
        <v>0</v>
      </c>
      <c r="J55" s="25">
        <f t="shared" si="16"/>
        <v>0</v>
      </c>
      <c r="K55" s="25">
        <f t="shared" si="16"/>
        <v>0</v>
      </c>
      <c r="L55" s="25">
        <f t="shared" si="16"/>
        <v>0</v>
      </c>
      <c r="M55" s="25">
        <f t="shared" si="13"/>
        <v>0</v>
      </c>
      <c r="N55" s="25">
        <f>ROUND(SUM(N53:N54),5)</f>
        <v>20000</v>
      </c>
      <c r="O55" s="25">
        <f t="shared" si="14"/>
        <v>-20000</v>
      </c>
      <c r="P55" s="26">
        <f t="shared" si="15"/>
        <v>0</v>
      </c>
    </row>
    <row r="56" spans="1:16" ht="23.25" x14ac:dyDescent="0.35">
      <c r="A56" s="19"/>
      <c r="B56" s="19"/>
      <c r="C56" s="19"/>
      <c r="D56" s="19"/>
      <c r="E56" s="19" t="s">
        <v>72</v>
      </c>
      <c r="F56" s="19"/>
      <c r="G56" s="25">
        <v>1800</v>
      </c>
      <c r="H56" s="25">
        <v>16692.11</v>
      </c>
      <c r="I56" s="25">
        <v>10541.3</v>
      </c>
      <c r="J56" s="25">
        <v>600</v>
      </c>
      <c r="K56" s="25">
        <v>14176</v>
      </c>
      <c r="L56" s="25">
        <v>164.65</v>
      </c>
      <c r="M56" s="25">
        <f t="shared" si="13"/>
        <v>43974.06</v>
      </c>
      <c r="N56" s="25">
        <v>95000</v>
      </c>
      <c r="O56" s="25">
        <f t="shared" si="14"/>
        <v>-51025.94</v>
      </c>
      <c r="P56" s="26">
        <f t="shared" si="15"/>
        <v>0.46288000000000001</v>
      </c>
    </row>
    <row r="57" spans="1:16" ht="23.25" x14ac:dyDescent="0.35">
      <c r="A57" s="19"/>
      <c r="B57" s="19"/>
      <c r="C57" s="19"/>
      <c r="D57" s="19"/>
      <c r="E57" s="19" t="s">
        <v>117</v>
      </c>
      <c r="F57" s="19"/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f t="shared" si="13"/>
        <v>0</v>
      </c>
      <c r="N57" s="25">
        <v>120000</v>
      </c>
      <c r="O57" s="25">
        <f t="shared" si="14"/>
        <v>-120000</v>
      </c>
      <c r="P57" s="26">
        <f t="shared" si="15"/>
        <v>0</v>
      </c>
    </row>
    <row r="58" spans="1:16" ht="23.25" x14ac:dyDescent="0.35">
      <c r="A58" s="19"/>
      <c r="B58" s="19"/>
      <c r="C58" s="19"/>
      <c r="D58" s="19"/>
      <c r="E58" s="19" t="s">
        <v>118</v>
      </c>
      <c r="F58" s="19"/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f t="shared" si="13"/>
        <v>0</v>
      </c>
      <c r="N58" s="25">
        <v>2500</v>
      </c>
      <c r="O58" s="25">
        <f t="shared" si="14"/>
        <v>-2500</v>
      </c>
      <c r="P58" s="26">
        <f t="shared" si="15"/>
        <v>0</v>
      </c>
    </row>
    <row r="59" spans="1:16" ht="23.25" x14ac:dyDescent="0.35">
      <c r="A59" s="19"/>
      <c r="B59" s="19"/>
      <c r="C59" s="19"/>
      <c r="D59" s="19"/>
      <c r="E59" s="19" t="s">
        <v>73</v>
      </c>
      <c r="F59" s="19"/>
      <c r="G59" s="25">
        <v>3160.26</v>
      </c>
      <c r="H59" s="25">
        <v>0</v>
      </c>
      <c r="I59" s="25">
        <v>8132.95</v>
      </c>
      <c r="J59" s="25">
        <v>7241.8</v>
      </c>
      <c r="K59" s="25">
        <v>0</v>
      </c>
      <c r="L59" s="25">
        <v>5585</v>
      </c>
      <c r="M59" s="25">
        <f t="shared" si="13"/>
        <v>24120.01</v>
      </c>
      <c r="N59" s="25">
        <v>20000</v>
      </c>
      <c r="O59" s="25">
        <f t="shared" si="14"/>
        <v>4120.01</v>
      </c>
      <c r="P59" s="26">
        <f t="shared" si="15"/>
        <v>1.206</v>
      </c>
    </row>
    <row r="60" spans="1:16" ht="23.25" x14ac:dyDescent="0.35">
      <c r="A60" s="19"/>
      <c r="B60" s="19"/>
      <c r="C60" s="19"/>
      <c r="D60" s="19"/>
      <c r="E60" s="19" t="s">
        <v>119</v>
      </c>
      <c r="F60" s="19"/>
      <c r="G60" s="25">
        <v>0</v>
      </c>
      <c r="H60" s="25">
        <v>11660.1</v>
      </c>
      <c r="I60" s="25">
        <v>111</v>
      </c>
      <c r="J60" s="25">
        <v>0</v>
      </c>
      <c r="K60" s="25">
        <v>0</v>
      </c>
      <c r="L60" s="25">
        <v>0</v>
      </c>
      <c r="M60" s="25">
        <f t="shared" si="13"/>
        <v>11771.1</v>
      </c>
      <c r="N60" s="25">
        <v>8000</v>
      </c>
      <c r="O60" s="25">
        <f t="shared" si="14"/>
        <v>3771.1</v>
      </c>
      <c r="P60" s="26">
        <f t="shared" si="15"/>
        <v>1.47139</v>
      </c>
    </row>
    <row r="61" spans="1:16" ht="23.25" x14ac:dyDescent="0.35">
      <c r="A61" s="19"/>
      <c r="B61" s="19"/>
      <c r="C61" s="19"/>
      <c r="D61" s="19"/>
      <c r="E61" s="19" t="s">
        <v>74</v>
      </c>
      <c r="F61" s="19"/>
      <c r="G61" s="25">
        <v>1867.14</v>
      </c>
      <c r="H61" s="25">
        <v>0</v>
      </c>
      <c r="I61" s="25">
        <v>6576.65</v>
      </c>
      <c r="J61" s="25">
        <v>3114.16</v>
      </c>
      <c r="K61" s="25">
        <v>0</v>
      </c>
      <c r="L61" s="25">
        <v>4831.95</v>
      </c>
      <c r="M61" s="25">
        <f t="shared" si="13"/>
        <v>16389.900000000001</v>
      </c>
      <c r="N61" s="25">
        <v>23000</v>
      </c>
      <c r="O61" s="25">
        <f t="shared" si="14"/>
        <v>-6610.1</v>
      </c>
      <c r="P61" s="26">
        <f t="shared" si="15"/>
        <v>0.71260000000000001</v>
      </c>
    </row>
    <row r="62" spans="1:16" ht="23.25" x14ac:dyDescent="0.35">
      <c r="A62" s="19"/>
      <c r="B62" s="19"/>
      <c r="C62" s="19"/>
      <c r="D62" s="19"/>
      <c r="E62" s="19" t="s">
        <v>75</v>
      </c>
      <c r="F62" s="19"/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171</v>
      </c>
      <c r="M62" s="25">
        <f t="shared" si="13"/>
        <v>171</v>
      </c>
      <c r="N62" s="25"/>
      <c r="O62" s="25"/>
      <c r="P62" s="26"/>
    </row>
    <row r="63" spans="1:16" ht="23.25" x14ac:dyDescent="0.35">
      <c r="A63" s="19"/>
      <c r="B63" s="19"/>
      <c r="C63" s="19"/>
      <c r="D63" s="19"/>
      <c r="E63" s="19" t="s">
        <v>120</v>
      </c>
      <c r="F63" s="19"/>
      <c r="G63" s="25">
        <v>366.95</v>
      </c>
      <c r="H63" s="25">
        <v>0</v>
      </c>
      <c r="I63" s="25">
        <v>0</v>
      </c>
      <c r="J63" s="25">
        <v>525</v>
      </c>
      <c r="K63" s="25">
        <v>695.9</v>
      </c>
      <c r="L63" s="25">
        <v>0</v>
      </c>
      <c r="M63" s="25">
        <f t="shared" si="13"/>
        <v>1587.85</v>
      </c>
      <c r="N63" s="25">
        <v>5000</v>
      </c>
      <c r="O63" s="25">
        <f>ROUND((M63-N63),5)</f>
        <v>-3412.15</v>
      </c>
      <c r="P63" s="26">
        <f>ROUND(IF(N63=0, IF(M63=0, 0, 1), M63/N63),5)</f>
        <v>0.31757000000000002</v>
      </c>
    </row>
    <row r="64" spans="1:16" ht="23.25" x14ac:dyDescent="0.35">
      <c r="A64" s="19"/>
      <c r="B64" s="19"/>
      <c r="C64" s="19"/>
      <c r="D64" s="19"/>
      <c r="E64" s="19" t="s">
        <v>121</v>
      </c>
      <c r="F64" s="19"/>
      <c r="G64" s="25"/>
      <c r="H64" s="25"/>
      <c r="I64" s="25"/>
      <c r="J64" s="25"/>
      <c r="K64" s="25"/>
      <c r="L64" s="25"/>
      <c r="M64" s="25"/>
      <c r="N64" s="25"/>
      <c r="O64" s="25"/>
      <c r="P64" s="26"/>
    </row>
    <row r="65" spans="1:16" ht="23.25" x14ac:dyDescent="0.35">
      <c r="A65" s="19"/>
      <c r="B65" s="19"/>
      <c r="C65" s="19"/>
      <c r="D65" s="19"/>
      <c r="E65" s="19"/>
      <c r="F65" s="19" t="s">
        <v>122</v>
      </c>
      <c r="G65" s="25">
        <v>0</v>
      </c>
      <c r="H65" s="25">
        <v>8655.68</v>
      </c>
      <c r="I65" s="25">
        <v>0</v>
      </c>
      <c r="J65" s="25">
        <v>0</v>
      </c>
      <c r="K65" s="25">
        <v>5417.7</v>
      </c>
      <c r="L65" s="25">
        <v>0</v>
      </c>
      <c r="M65" s="25">
        <f t="shared" ref="M65:M75" si="17">ROUND(G65+H65+I65+J65+K65+L65,5)</f>
        <v>14073.38</v>
      </c>
      <c r="N65" s="25">
        <v>32000</v>
      </c>
      <c r="O65" s="25">
        <f t="shared" ref="O65:O72" si="18">ROUND((M65-N65),5)</f>
        <v>-17926.62</v>
      </c>
      <c r="P65" s="26">
        <f t="shared" ref="P65:P72" si="19">ROUND(IF(N65=0, IF(M65=0, 0, 1), M65/N65),5)</f>
        <v>0.43979000000000001</v>
      </c>
    </row>
    <row r="66" spans="1:16" thickBot="1" x14ac:dyDescent="0.4">
      <c r="A66" s="19"/>
      <c r="B66" s="19"/>
      <c r="C66" s="19"/>
      <c r="D66" s="19"/>
      <c r="E66" s="19"/>
      <c r="F66" s="19" t="s">
        <v>123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f t="shared" si="17"/>
        <v>0</v>
      </c>
      <c r="N66" s="29">
        <v>28000</v>
      </c>
      <c r="O66" s="29">
        <f t="shared" si="18"/>
        <v>-28000</v>
      </c>
      <c r="P66" s="30">
        <f t="shared" si="19"/>
        <v>0</v>
      </c>
    </row>
    <row r="67" spans="1:16" ht="23.25" x14ac:dyDescent="0.35">
      <c r="A67" s="19"/>
      <c r="B67" s="19"/>
      <c r="C67" s="19"/>
      <c r="D67" s="19"/>
      <c r="E67" s="19" t="s">
        <v>124</v>
      </c>
      <c r="F67" s="19"/>
      <c r="G67" s="25">
        <f t="shared" ref="G67:L67" si="20">ROUND(SUM(G64:G66),5)</f>
        <v>0</v>
      </c>
      <c r="H67" s="25">
        <f t="shared" si="20"/>
        <v>8655.68</v>
      </c>
      <c r="I67" s="25">
        <f t="shared" si="20"/>
        <v>0</v>
      </c>
      <c r="J67" s="25">
        <f t="shared" si="20"/>
        <v>0</v>
      </c>
      <c r="K67" s="25">
        <f t="shared" si="20"/>
        <v>5417.7</v>
      </c>
      <c r="L67" s="25">
        <f t="shared" si="20"/>
        <v>0</v>
      </c>
      <c r="M67" s="25">
        <f t="shared" si="17"/>
        <v>14073.38</v>
      </c>
      <c r="N67" s="25">
        <f>ROUND(SUM(N64:N66),5)</f>
        <v>60000</v>
      </c>
      <c r="O67" s="25">
        <f t="shared" si="18"/>
        <v>-45926.62</v>
      </c>
      <c r="P67" s="26">
        <f t="shared" si="19"/>
        <v>0.23455999999999999</v>
      </c>
    </row>
    <row r="68" spans="1:16" ht="23.25" x14ac:dyDescent="0.35">
      <c r="A68" s="19"/>
      <c r="B68" s="19"/>
      <c r="C68" s="19"/>
      <c r="D68" s="19"/>
      <c r="E68" s="19" t="s">
        <v>76</v>
      </c>
      <c r="F68" s="19"/>
      <c r="G68" s="25">
        <v>263</v>
      </c>
      <c r="H68" s="25">
        <v>203.6</v>
      </c>
      <c r="I68" s="25">
        <v>0</v>
      </c>
      <c r="J68" s="25">
        <v>238.6</v>
      </c>
      <c r="K68" s="25">
        <v>133.85</v>
      </c>
      <c r="L68" s="25">
        <v>141.85</v>
      </c>
      <c r="M68" s="25">
        <f t="shared" si="17"/>
        <v>980.9</v>
      </c>
      <c r="N68" s="25">
        <v>5000</v>
      </c>
      <c r="O68" s="25">
        <f t="shared" si="18"/>
        <v>-4019.1</v>
      </c>
      <c r="P68" s="26">
        <f t="shared" si="19"/>
        <v>0.19617999999999999</v>
      </c>
    </row>
    <row r="69" spans="1:16" ht="23.25" x14ac:dyDescent="0.35">
      <c r="A69" s="19"/>
      <c r="B69" s="19"/>
      <c r="C69" s="19"/>
      <c r="D69" s="19"/>
      <c r="E69" s="19" t="s">
        <v>125</v>
      </c>
      <c r="F69" s="19"/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f t="shared" si="17"/>
        <v>0</v>
      </c>
      <c r="N69" s="25">
        <v>700</v>
      </c>
      <c r="O69" s="25">
        <f t="shared" si="18"/>
        <v>-700</v>
      </c>
      <c r="P69" s="26">
        <f t="shared" si="19"/>
        <v>0</v>
      </c>
    </row>
    <row r="70" spans="1:16" ht="23.25" x14ac:dyDescent="0.35">
      <c r="A70" s="19"/>
      <c r="B70" s="19"/>
      <c r="C70" s="19"/>
      <c r="D70" s="19"/>
      <c r="E70" s="19" t="s">
        <v>126</v>
      </c>
      <c r="F70" s="19"/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f t="shared" si="17"/>
        <v>0</v>
      </c>
      <c r="N70" s="25">
        <v>500</v>
      </c>
      <c r="O70" s="25">
        <f t="shared" si="18"/>
        <v>-500</v>
      </c>
      <c r="P70" s="26">
        <f t="shared" si="19"/>
        <v>0</v>
      </c>
    </row>
    <row r="71" spans="1:16" ht="23.25" x14ac:dyDescent="0.35">
      <c r="A71" s="19"/>
      <c r="B71" s="19"/>
      <c r="C71" s="19"/>
      <c r="D71" s="19"/>
      <c r="E71" s="19" t="s">
        <v>127</v>
      </c>
      <c r="F71" s="19"/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f t="shared" si="17"/>
        <v>0</v>
      </c>
      <c r="N71" s="25">
        <v>17000</v>
      </c>
      <c r="O71" s="25">
        <f t="shared" si="18"/>
        <v>-17000</v>
      </c>
      <c r="P71" s="26">
        <f t="shared" si="19"/>
        <v>0</v>
      </c>
    </row>
    <row r="72" spans="1:16" ht="23.25" x14ac:dyDescent="0.35">
      <c r="A72" s="19"/>
      <c r="B72" s="19"/>
      <c r="C72" s="19"/>
      <c r="D72" s="19"/>
      <c r="E72" s="19" t="s">
        <v>128</v>
      </c>
      <c r="F72" s="19"/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f t="shared" si="17"/>
        <v>0</v>
      </c>
      <c r="N72" s="25">
        <v>1000</v>
      </c>
      <c r="O72" s="25">
        <f t="shared" si="18"/>
        <v>-1000</v>
      </c>
      <c r="P72" s="26">
        <f t="shared" si="19"/>
        <v>0</v>
      </c>
    </row>
    <row r="73" spans="1:16" ht="23.25" x14ac:dyDescent="0.35">
      <c r="A73" s="19"/>
      <c r="B73" s="19"/>
      <c r="C73" s="19"/>
      <c r="D73" s="19"/>
      <c r="E73" s="19" t="s">
        <v>129</v>
      </c>
      <c r="F73" s="19"/>
      <c r="G73" s="25">
        <v>70</v>
      </c>
      <c r="H73" s="25">
        <v>0</v>
      </c>
      <c r="I73" s="25">
        <v>0</v>
      </c>
      <c r="J73" s="25">
        <v>236.63</v>
      </c>
      <c r="K73" s="25">
        <v>0</v>
      </c>
      <c r="L73" s="25">
        <v>0</v>
      </c>
      <c r="M73" s="25">
        <f t="shared" si="17"/>
        <v>306.63</v>
      </c>
      <c r="N73" s="25"/>
      <c r="O73" s="25"/>
      <c r="P73" s="26"/>
    </row>
    <row r="74" spans="1:16" ht="23.25" x14ac:dyDescent="0.35">
      <c r="A74" s="19"/>
      <c r="B74" s="19"/>
      <c r="C74" s="19"/>
      <c r="D74" s="19"/>
      <c r="E74" s="19" t="s">
        <v>130</v>
      </c>
      <c r="F74" s="19"/>
      <c r="G74" s="25">
        <v>0</v>
      </c>
      <c r="H74" s="25">
        <v>0</v>
      </c>
      <c r="I74" s="25">
        <v>0</v>
      </c>
      <c r="J74" s="25">
        <v>0</v>
      </c>
      <c r="K74" s="25">
        <v>1325</v>
      </c>
      <c r="L74" s="25">
        <v>0</v>
      </c>
      <c r="M74" s="25">
        <f t="shared" si="17"/>
        <v>1325</v>
      </c>
      <c r="N74" s="25"/>
      <c r="O74" s="25"/>
      <c r="P74" s="26"/>
    </row>
    <row r="75" spans="1:16" ht="23.25" x14ac:dyDescent="0.35">
      <c r="A75" s="19"/>
      <c r="B75" s="19"/>
      <c r="C75" s="19"/>
      <c r="D75" s="19"/>
      <c r="E75" s="19" t="s">
        <v>131</v>
      </c>
      <c r="F75" s="19"/>
      <c r="G75" s="25">
        <v>0</v>
      </c>
      <c r="H75" s="25">
        <v>0</v>
      </c>
      <c r="I75" s="25">
        <v>1108.05</v>
      </c>
      <c r="J75" s="25">
        <v>0</v>
      </c>
      <c r="K75" s="25">
        <v>656</v>
      </c>
      <c r="L75" s="25">
        <v>0</v>
      </c>
      <c r="M75" s="25">
        <f t="shared" si="17"/>
        <v>1764.05</v>
      </c>
      <c r="N75" s="25">
        <v>1500</v>
      </c>
      <c r="O75" s="25">
        <f>ROUND((M75-N75),5)</f>
        <v>264.05</v>
      </c>
      <c r="P75" s="26">
        <f>ROUND(IF(N75=0, IF(M75=0, 0, 1), M75/N75),5)</f>
        <v>1.1760299999999999</v>
      </c>
    </row>
    <row r="76" spans="1:16" ht="23.25" x14ac:dyDescent="0.35">
      <c r="A76" s="19"/>
      <c r="B76" s="19"/>
      <c r="C76" s="19"/>
      <c r="D76" s="19"/>
      <c r="E76" s="19" t="s">
        <v>132</v>
      </c>
      <c r="F76" s="19"/>
      <c r="G76" s="25"/>
      <c r="H76" s="25"/>
      <c r="I76" s="25"/>
      <c r="J76" s="25"/>
      <c r="K76" s="25"/>
      <c r="L76" s="25"/>
      <c r="M76" s="25"/>
      <c r="N76" s="25"/>
      <c r="O76" s="25"/>
      <c r="P76" s="26"/>
    </row>
    <row r="77" spans="1:16" ht="23.25" x14ac:dyDescent="0.35">
      <c r="A77" s="19"/>
      <c r="B77" s="19"/>
      <c r="C77" s="19"/>
      <c r="D77" s="19"/>
      <c r="E77" s="19"/>
      <c r="F77" s="19" t="s">
        <v>133</v>
      </c>
      <c r="G77" s="25">
        <v>0</v>
      </c>
      <c r="H77" s="25">
        <v>0</v>
      </c>
      <c r="I77" s="25">
        <v>123.42</v>
      </c>
      <c r="J77" s="25">
        <v>0</v>
      </c>
      <c r="K77" s="25">
        <v>0</v>
      </c>
      <c r="L77" s="25">
        <v>0</v>
      </c>
      <c r="M77" s="25">
        <f t="shared" ref="M77:M83" si="21">ROUND(G77+H77+I77+J77+K77+L77,5)</f>
        <v>123.42</v>
      </c>
      <c r="N77" s="25"/>
      <c r="O77" s="25"/>
      <c r="P77" s="26"/>
    </row>
    <row r="78" spans="1:16" thickBot="1" x14ac:dyDescent="0.4">
      <c r="A78" s="19"/>
      <c r="B78" s="19"/>
      <c r="C78" s="19"/>
      <c r="D78" s="19"/>
      <c r="E78" s="19"/>
      <c r="F78" s="19" t="s">
        <v>134</v>
      </c>
      <c r="G78" s="29">
        <v>0</v>
      </c>
      <c r="H78" s="29">
        <v>0</v>
      </c>
      <c r="I78" s="29">
        <v>0</v>
      </c>
      <c r="J78" s="29">
        <v>0</v>
      </c>
      <c r="K78" s="29">
        <v>384.99</v>
      </c>
      <c r="L78" s="29">
        <v>0</v>
      </c>
      <c r="M78" s="29">
        <f t="shared" si="21"/>
        <v>384.99</v>
      </c>
      <c r="N78" s="29">
        <v>10000</v>
      </c>
      <c r="O78" s="29">
        <f>ROUND((M78-N78),5)</f>
        <v>-9615.01</v>
      </c>
      <c r="P78" s="30">
        <f>ROUND(IF(N78=0, IF(M78=0, 0, 1), M78/N78),5)</f>
        <v>3.85E-2</v>
      </c>
    </row>
    <row r="79" spans="1:16" ht="23.25" x14ac:dyDescent="0.35">
      <c r="A79" s="19"/>
      <c r="B79" s="19"/>
      <c r="C79" s="19"/>
      <c r="D79" s="19"/>
      <c r="E79" s="19" t="s">
        <v>135</v>
      </c>
      <c r="F79" s="19"/>
      <c r="G79" s="25">
        <f t="shared" ref="G79:L79" si="22">ROUND(SUM(G76:G78),5)</f>
        <v>0</v>
      </c>
      <c r="H79" s="25">
        <f t="shared" si="22"/>
        <v>0</v>
      </c>
      <c r="I79" s="25">
        <f t="shared" si="22"/>
        <v>123.42</v>
      </c>
      <c r="J79" s="25">
        <f t="shared" si="22"/>
        <v>0</v>
      </c>
      <c r="K79" s="25">
        <f t="shared" si="22"/>
        <v>384.99</v>
      </c>
      <c r="L79" s="25">
        <f t="shared" si="22"/>
        <v>0</v>
      </c>
      <c r="M79" s="25">
        <f t="shared" si="21"/>
        <v>508.41</v>
      </c>
      <c r="N79" s="25">
        <f>ROUND(SUM(N76:N78),5)</f>
        <v>10000</v>
      </c>
      <c r="O79" s="25">
        <f>ROUND((M79-N79),5)</f>
        <v>-9491.59</v>
      </c>
      <c r="P79" s="26">
        <f>ROUND(IF(N79=0, IF(M79=0, 0, 1), M79/N79),5)</f>
        <v>5.0840000000000003E-2</v>
      </c>
    </row>
    <row r="80" spans="1:16" ht="23.25" x14ac:dyDescent="0.35">
      <c r="A80" s="19"/>
      <c r="B80" s="19"/>
      <c r="C80" s="19"/>
      <c r="D80" s="19"/>
      <c r="E80" s="19" t="s">
        <v>77</v>
      </c>
      <c r="F80" s="19"/>
      <c r="G80" s="25">
        <v>207.9</v>
      </c>
      <c r="H80" s="25">
        <v>207.9</v>
      </c>
      <c r="I80" s="25">
        <v>207.9</v>
      </c>
      <c r="J80" s="25">
        <v>207.9</v>
      </c>
      <c r="K80" s="25">
        <v>207.9</v>
      </c>
      <c r="L80" s="25">
        <v>207.9</v>
      </c>
      <c r="M80" s="25">
        <f t="shared" si="21"/>
        <v>1247.4000000000001</v>
      </c>
      <c r="N80" s="25"/>
      <c r="O80" s="25"/>
      <c r="P80" s="26"/>
    </row>
    <row r="81" spans="1:16" thickBot="1" x14ac:dyDescent="0.4">
      <c r="A81" s="19"/>
      <c r="B81" s="19"/>
      <c r="C81" s="19"/>
      <c r="D81" s="19"/>
      <c r="E81" s="19" t="s">
        <v>136</v>
      </c>
      <c r="F81" s="19"/>
      <c r="G81" s="25">
        <v>195.29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f t="shared" si="21"/>
        <v>195.29</v>
      </c>
      <c r="N81" s="25">
        <v>100000</v>
      </c>
      <c r="O81" s="25">
        <f>ROUND((M81-N81),5)</f>
        <v>-99804.71</v>
      </c>
      <c r="P81" s="26">
        <f>ROUND(IF(N81=0, IF(M81=0, 0, 1), M81/N81),5)</f>
        <v>1.9499999999999999E-3</v>
      </c>
    </row>
    <row r="82" spans="1:16" thickBot="1" x14ac:dyDescent="0.4">
      <c r="A82" s="19"/>
      <c r="B82" s="19"/>
      <c r="C82" s="19"/>
      <c r="D82" s="19" t="s">
        <v>78</v>
      </c>
      <c r="E82" s="19"/>
      <c r="F82" s="19"/>
      <c r="G82" s="27">
        <f t="shared" ref="G82:L82" si="23">ROUND(SUM(G20:G24)+SUM(G28:G32)+SUM(G37:G52)+SUM(G55:G63)+SUM(G67:G75)+SUM(G79:G81),5)</f>
        <v>80599.75</v>
      </c>
      <c r="H82" s="27">
        <f t="shared" si="23"/>
        <v>131657.35999999999</v>
      </c>
      <c r="I82" s="27">
        <f t="shared" si="23"/>
        <v>120192.2</v>
      </c>
      <c r="J82" s="27">
        <f t="shared" si="23"/>
        <v>71365.570000000007</v>
      </c>
      <c r="K82" s="27">
        <f t="shared" si="23"/>
        <v>129986.87</v>
      </c>
      <c r="L82" s="27">
        <f t="shared" si="23"/>
        <v>105447.74</v>
      </c>
      <c r="M82" s="27">
        <f t="shared" si="21"/>
        <v>639249.49</v>
      </c>
      <c r="N82" s="27">
        <f>ROUND(SUM(N20:N24)+SUM(N28:N32)+SUM(N37:N52)+SUM(N55:N63)+SUM(N67:N75)+SUM(N79:N81),5)</f>
        <v>1754297.69</v>
      </c>
      <c r="O82" s="27">
        <f>ROUND((M82-N82),5)</f>
        <v>-1115048.2</v>
      </c>
      <c r="P82" s="28">
        <f>ROUND(IF(N82=0, IF(M82=0, 0, 1), M82/N82),5)</f>
        <v>0.36438999999999999</v>
      </c>
    </row>
    <row r="83" spans="1:16" ht="23.25" x14ac:dyDescent="0.35">
      <c r="A83" s="19"/>
      <c r="B83" s="19" t="s">
        <v>79</v>
      </c>
      <c r="C83" s="19"/>
      <c r="D83" s="19"/>
      <c r="E83" s="19"/>
      <c r="F83" s="19"/>
      <c r="G83" s="25">
        <f t="shared" ref="G83:L83" si="24">ROUND(G3+G19-G82,5)</f>
        <v>40758.15</v>
      </c>
      <c r="H83" s="25">
        <f t="shared" si="24"/>
        <v>-12593.86</v>
      </c>
      <c r="I83" s="25">
        <f t="shared" si="24"/>
        <v>3905.73</v>
      </c>
      <c r="J83" s="25">
        <f t="shared" si="24"/>
        <v>343187.44</v>
      </c>
      <c r="K83" s="25">
        <f t="shared" si="24"/>
        <v>-18307.43</v>
      </c>
      <c r="L83" s="25">
        <f t="shared" si="24"/>
        <v>15459.84</v>
      </c>
      <c r="M83" s="25">
        <f t="shared" si="21"/>
        <v>372409.87</v>
      </c>
      <c r="N83" s="25">
        <f>ROUND(N3+N19-N82,5)</f>
        <v>-178391.91</v>
      </c>
      <c r="O83" s="25">
        <f>ROUND((M83-N83),5)</f>
        <v>550801.78</v>
      </c>
      <c r="P83" s="26">
        <f>ROUND(IF(N83=0, IF(M83=0, 0, 1), M83/N83),5)</f>
        <v>-2.0875900000000001</v>
      </c>
    </row>
    <row r="84" spans="1:16" ht="23.25" x14ac:dyDescent="0.35">
      <c r="A84" s="19"/>
      <c r="B84" s="19" t="s">
        <v>137</v>
      </c>
      <c r="C84" s="19"/>
      <c r="D84" s="19"/>
      <c r="E84" s="19"/>
      <c r="F84" s="19"/>
      <c r="G84" s="25"/>
      <c r="H84" s="25"/>
      <c r="I84" s="25"/>
      <c r="J84" s="25"/>
      <c r="K84" s="25"/>
      <c r="L84" s="25"/>
      <c r="M84" s="25"/>
      <c r="N84" s="25"/>
      <c r="O84" s="25"/>
      <c r="P84" s="26"/>
    </row>
    <row r="85" spans="1:16" ht="23.25" x14ac:dyDescent="0.35">
      <c r="A85" s="19"/>
      <c r="B85" s="19"/>
      <c r="C85" s="19" t="s">
        <v>138</v>
      </c>
      <c r="D85" s="19"/>
      <c r="E85" s="19"/>
      <c r="F85" s="19"/>
      <c r="G85" s="25"/>
      <c r="H85" s="25"/>
      <c r="I85" s="25"/>
      <c r="J85" s="25"/>
      <c r="K85" s="25"/>
      <c r="L85" s="25"/>
      <c r="M85" s="25"/>
      <c r="N85" s="25"/>
      <c r="O85" s="25"/>
      <c r="P85" s="26"/>
    </row>
    <row r="86" spans="1:16" thickBot="1" x14ac:dyDescent="0.4">
      <c r="A86" s="19"/>
      <c r="B86" s="19"/>
      <c r="C86" s="19"/>
      <c r="D86" s="19" t="s">
        <v>139</v>
      </c>
      <c r="E86" s="19"/>
      <c r="F86" s="19"/>
      <c r="G86" s="29">
        <v>0</v>
      </c>
      <c r="H86" s="29">
        <v>0</v>
      </c>
      <c r="I86" s="29">
        <v>0</v>
      </c>
      <c r="J86" s="29">
        <v>52117</v>
      </c>
      <c r="K86" s="29">
        <v>0</v>
      </c>
      <c r="L86" s="29">
        <v>0</v>
      </c>
      <c r="M86" s="29">
        <f>ROUND(G86+H86+I86+J86+K86+L86,5)</f>
        <v>52117</v>
      </c>
      <c r="N86" s="29">
        <v>115957.55</v>
      </c>
      <c r="O86" s="29">
        <f>ROUND((M86-N86),5)</f>
        <v>-63840.55</v>
      </c>
      <c r="P86" s="30">
        <f>ROUND(IF(N86=0, IF(M86=0, 0, 1), M86/N86),5)</f>
        <v>0.44945000000000002</v>
      </c>
    </row>
    <row r="87" spans="1:16" ht="23.25" x14ac:dyDescent="0.35">
      <c r="A87" s="19"/>
      <c r="B87" s="19"/>
      <c r="C87" s="19" t="s">
        <v>140</v>
      </c>
      <c r="D87" s="19"/>
      <c r="E87" s="19"/>
      <c r="F87" s="19"/>
      <c r="G87" s="25">
        <f t="shared" ref="G87:L87" si="25">ROUND(SUM(G85:G86),5)</f>
        <v>0</v>
      </c>
      <c r="H87" s="25">
        <f t="shared" si="25"/>
        <v>0</v>
      </c>
      <c r="I87" s="25">
        <f t="shared" si="25"/>
        <v>0</v>
      </c>
      <c r="J87" s="25">
        <f t="shared" si="25"/>
        <v>52117</v>
      </c>
      <c r="K87" s="25">
        <f t="shared" si="25"/>
        <v>0</v>
      </c>
      <c r="L87" s="25">
        <f t="shared" si="25"/>
        <v>0</v>
      </c>
      <c r="M87" s="25">
        <f>ROUND(G87+H87+I87+J87+K87+L87,5)</f>
        <v>52117</v>
      </c>
      <c r="N87" s="25">
        <f>ROUND(SUM(N85:N86),5)</f>
        <v>115957.55</v>
      </c>
      <c r="O87" s="25">
        <f>ROUND((M87-N87),5)</f>
        <v>-63840.55</v>
      </c>
      <c r="P87" s="26">
        <f>ROUND(IF(N87=0, IF(M87=0, 0, 1), M87/N87),5)</f>
        <v>0.44945000000000002</v>
      </c>
    </row>
    <row r="88" spans="1:16" ht="23.25" x14ac:dyDescent="0.35">
      <c r="A88" s="19"/>
      <c r="B88" s="19"/>
      <c r="C88" s="19" t="s">
        <v>141</v>
      </c>
      <c r="D88" s="19"/>
      <c r="E88" s="19"/>
      <c r="F88" s="19"/>
      <c r="G88" s="25"/>
      <c r="H88" s="25"/>
      <c r="I88" s="25"/>
      <c r="J88" s="25"/>
      <c r="K88" s="25"/>
      <c r="L88" s="25"/>
      <c r="M88" s="25"/>
      <c r="N88" s="25"/>
      <c r="O88" s="25"/>
      <c r="P88" s="26"/>
    </row>
    <row r="89" spans="1:16" ht="23.25" x14ac:dyDescent="0.35">
      <c r="A89" s="19"/>
      <c r="B89" s="19"/>
      <c r="C89" s="19"/>
      <c r="D89" s="19" t="s">
        <v>142</v>
      </c>
      <c r="E89" s="19"/>
      <c r="F89" s="19"/>
      <c r="G89" s="25">
        <v>0</v>
      </c>
      <c r="H89" s="25">
        <v>0</v>
      </c>
      <c r="I89" s="25">
        <v>0</v>
      </c>
      <c r="J89" s="25">
        <v>7127.5</v>
      </c>
      <c r="K89" s="25">
        <v>110368.75</v>
      </c>
      <c r="L89" s="25">
        <v>0</v>
      </c>
      <c r="M89" s="25">
        <f t="shared" ref="M89:M94" si="26">ROUND(G89+H89+I89+J89+K89+L89,5)</f>
        <v>117496.25</v>
      </c>
      <c r="N89" s="25">
        <v>76847.86</v>
      </c>
      <c r="O89" s="25">
        <f t="shared" ref="O89:O94" si="27">ROUND((M89-N89),5)</f>
        <v>40648.39</v>
      </c>
      <c r="P89" s="26">
        <f t="shared" ref="P89:P94" si="28">ROUND(IF(N89=0, IF(M89=0, 0, 1), M89/N89),5)</f>
        <v>1.52895</v>
      </c>
    </row>
    <row r="90" spans="1:16" ht="23.25" x14ac:dyDescent="0.35">
      <c r="A90" s="19"/>
      <c r="B90" s="19"/>
      <c r="C90" s="19"/>
      <c r="D90" s="19" t="s">
        <v>143</v>
      </c>
      <c r="E90" s="19"/>
      <c r="F90" s="19"/>
      <c r="G90" s="25">
        <v>0</v>
      </c>
      <c r="H90" s="25">
        <v>0</v>
      </c>
      <c r="I90" s="25">
        <v>0</v>
      </c>
      <c r="J90" s="25">
        <v>18984.29</v>
      </c>
      <c r="K90" s="25">
        <v>0</v>
      </c>
      <c r="L90" s="25">
        <v>0</v>
      </c>
      <c r="M90" s="25">
        <f t="shared" si="26"/>
        <v>18984.29</v>
      </c>
      <c r="N90" s="25">
        <v>62964.66</v>
      </c>
      <c r="O90" s="25">
        <f t="shared" si="27"/>
        <v>-43980.37</v>
      </c>
      <c r="P90" s="26">
        <f t="shared" si="28"/>
        <v>0.30151</v>
      </c>
    </row>
    <row r="91" spans="1:16" thickBot="1" x14ac:dyDescent="0.4">
      <c r="A91" s="19"/>
      <c r="B91" s="19"/>
      <c r="C91" s="19"/>
      <c r="D91" s="19" t="s">
        <v>144</v>
      </c>
      <c r="E91" s="19"/>
      <c r="F91" s="19"/>
      <c r="G91" s="25">
        <v>0</v>
      </c>
      <c r="H91" s="25">
        <v>0</v>
      </c>
      <c r="I91" s="25">
        <v>0</v>
      </c>
      <c r="J91" s="25">
        <v>126387</v>
      </c>
      <c r="K91" s="25">
        <v>13695.5</v>
      </c>
      <c r="L91" s="25">
        <v>0</v>
      </c>
      <c r="M91" s="25">
        <f t="shared" si="26"/>
        <v>140082.5</v>
      </c>
      <c r="N91" s="25">
        <v>13696.5</v>
      </c>
      <c r="O91" s="25">
        <f t="shared" si="27"/>
        <v>126386</v>
      </c>
      <c r="P91" s="26">
        <f t="shared" si="28"/>
        <v>10.22761</v>
      </c>
    </row>
    <row r="92" spans="1:16" thickBot="1" x14ac:dyDescent="0.4">
      <c r="A92" s="19"/>
      <c r="B92" s="19"/>
      <c r="C92" s="19" t="s">
        <v>145</v>
      </c>
      <c r="D92" s="19"/>
      <c r="E92" s="19"/>
      <c r="F92" s="19"/>
      <c r="G92" s="31">
        <f t="shared" ref="G92:L92" si="29">ROUND(SUM(G88:G91),5)</f>
        <v>0</v>
      </c>
      <c r="H92" s="31">
        <f t="shared" si="29"/>
        <v>0</v>
      </c>
      <c r="I92" s="31">
        <f t="shared" si="29"/>
        <v>0</v>
      </c>
      <c r="J92" s="31">
        <f t="shared" si="29"/>
        <v>152498.79</v>
      </c>
      <c r="K92" s="31">
        <f t="shared" si="29"/>
        <v>124064.25</v>
      </c>
      <c r="L92" s="31">
        <f t="shared" si="29"/>
        <v>0</v>
      </c>
      <c r="M92" s="31">
        <f t="shared" si="26"/>
        <v>276563.03999999998</v>
      </c>
      <c r="N92" s="31">
        <f>ROUND(SUM(N88:N91),5)</f>
        <v>153509.01999999999</v>
      </c>
      <c r="O92" s="31">
        <f t="shared" si="27"/>
        <v>123054.02</v>
      </c>
      <c r="P92" s="32">
        <f t="shared" si="28"/>
        <v>1.8016099999999999</v>
      </c>
    </row>
    <row r="93" spans="1:16" thickBot="1" x14ac:dyDescent="0.4">
      <c r="A93" s="19"/>
      <c r="B93" s="19" t="s">
        <v>146</v>
      </c>
      <c r="C93" s="19"/>
      <c r="D93" s="19"/>
      <c r="E93" s="19"/>
      <c r="F93" s="19"/>
      <c r="G93" s="31">
        <f t="shared" ref="G93:L93" si="30">ROUND(G84+G87-G92,5)</f>
        <v>0</v>
      </c>
      <c r="H93" s="31">
        <f t="shared" si="30"/>
        <v>0</v>
      </c>
      <c r="I93" s="31">
        <f t="shared" si="30"/>
        <v>0</v>
      </c>
      <c r="J93" s="31">
        <f t="shared" si="30"/>
        <v>-100381.79</v>
      </c>
      <c r="K93" s="31">
        <f t="shared" si="30"/>
        <v>-124064.25</v>
      </c>
      <c r="L93" s="31">
        <f t="shared" si="30"/>
        <v>0</v>
      </c>
      <c r="M93" s="31">
        <f t="shared" si="26"/>
        <v>-224446.04</v>
      </c>
      <c r="N93" s="31">
        <f>ROUND(N84+N87-N92,5)</f>
        <v>-37551.47</v>
      </c>
      <c r="O93" s="31">
        <f t="shared" si="27"/>
        <v>-186894.57</v>
      </c>
      <c r="P93" s="32">
        <f t="shared" si="28"/>
        <v>5.9770200000000004</v>
      </c>
    </row>
    <row r="94" spans="1:16" s="13" customFormat="1" thickBot="1" x14ac:dyDescent="0.4">
      <c r="A94" s="19" t="s">
        <v>80</v>
      </c>
      <c r="B94" s="19"/>
      <c r="C94" s="19"/>
      <c r="D94" s="19"/>
      <c r="E94" s="19"/>
      <c r="F94" s="19"/>
      <c r="G94" s="33">
        <f t="shared" ref="G94:L94" si="31">ROUND(G83+G93,5)</f>
        <v>40758.15</v>
      </c>
      <c r="H94" s="33">
        <f t="shared" si="31"/>
        <v>-12593.86</v>
      </c>
      <c r="I94" s="33">
        <f t="shared" si="31"/>
        <v>3905.73</v>
      </c>
      <c r="J94" s="33">
        <f t="shared" si="31"/>
        <v>242805.65</v>
      </c>
      <c r="K94" s="33">
        <f t="shared" si="31"/>
        <v>-142371.68</v>
      </c>
      <c r="L94" s="33">
        <f t="shared" si="31"/>
        <v>15459.84</v>
      </c>
      <c r="M94" s="33">
        <f t="shared" si="26"/>
        <v>147963.82999999999</v>
      </c>
      <c r="N94" s="33">
        <f>ROUND(N83+N93,5)</f>
        <v>-215943.38</v>
      </c>
      <c r="O94" s="33">
        <f t="shared" si="27"/>
        <v>363907.21</v>
      </c>
      <c r="P94" s="34">
        <f t="shared" si="28"/>
        <v>-0.68520000000000003</v>
      </c>
    </row>
    <row r="95" spans="1:16" ht="24.75" thickTop="1" x14ac:dyDescent="0.4"/>
  </sheetData>
  <printOptions gridLines="1"/>
  <pageMargins left="0.7" right="0.7" top="0.75" bottom="0.75" header="0.1" footer="0.3"/>
  <pageSetup scale="38" fitToHeight="0" orientation="landscape" r:id="rId1"/>
  <headerFooter>
    <oddHeader>&amp;L&amp;"Arial,Bold"&amp;8 10:10 AM
&amp;"Arial,Bold"&amp;8 04/09/26
&amp;"Arial,Bold"&amp;8 Accrual Basis&amp;C&amp;"Arial,Bold"&amp;12 VILLAGE OF SURFSIDE BEACH SF
&amp;"Arial,Bold"&amp;14 Profit &amp;&amp; Loss Budget vs. Actual
&amp;"Arial,Bold"&amp;10 October 2025 through March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00CB-8BAE-42C4-8DC2-FC358F8BE4EF}">
  <dimension ref="A1:C20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3" customWidth="1"/>
    <col min="2" max="2" width="26.28515625" style="13" customWidth="1"/>
    <col min="3" max="3" width="7.85546875" bestFit="1" customWidth="1"/>
  </cols>
  <sheetData>
    <row r="1" spans="1:3" s="16" customFormat="1" ht="15.75" thickBot="1" x14ac:dyDescent="0.3">
      <c r="A1" s="18"/>
      <c r="B1" s="18"/>
      <c r="C1" s="15" t="s">
        <v>44</v>
      </c>
    </row>
    <row r="2" spans="1:3" ht="15.75" thickTop="1" x14ac:dyDescent="0.25">
      <c r="A2" s="2"/>
      <c r="B2" s="2" t="s">
        <v>20</v>
      </c>
      <c r="C2" s="7">
        <v>6480</v>
      </c>
    </row>
    <row r="3" spans="1:3" x14ac:dyDescent="0.25">
      <c r="A3" s="2"/>
      <c r="B3" s="2" t="s">
        <v>21</v>
      </c>
      <c r="C3" s="7">
        <v>1434.31</v>
      </c>
    </row>
    <row r="4" spans="1:3" x14ac:dyDescent="0.25">
      <c r="A4" s="2"/>
      <c r="B4" s="2" t="s">
        <v>22</v>
      </c>
      <c r="C4" s="7">
        <v>373.46</v>
      </c>
    </row>
    <row r="5" spans="1:3" x14ac:dyDescent="0.25">
      <c r="A5" s="2"/>
      <c r="B5" s="2" t="s">
        <v>23</v>
      </c>
      <c r="C5" s="7">
        <v>155</v>
      </c>
    </row>
    <row r="6" spans="1:3" x14ac:dyDescent="0.25">
      <c r="A6" s="2"/>
      <c r="B6" s="2" t="s">
        <v>0</v>
      </c>
      <c r="C6" s="7">
        <v>131.25</v>
      </c>
    </row>
    <row r="7" spans="1:3" x14ac:dyDescent="0.25">
      <c r="A7" s="2"/>
      <c r="B7" s="2" t="s">
        <v>24</v>
      </c>
      <c r="C7" s="7">
        <v>207.9</v>
      </c>
    </row>
    <row r="8" spans="1:3" x14ac:dyDescent="0.25">
      <c r="A8" s="2"/>
      <c r="B8" s="2" t="s">
        <v>6</v>
      </c>
      <c r="C8" s="7">
        <v>1692</v>
      </c>
    </row>
    <row r="9" spans="1:3" x14ac:dyDescent="0.25">
      <c r="A9" s="2"/>
      <c r="B9" s="2" t="s">
        <v>26</v>
      </c>
      <c r="C9" s="7">
        <v>3354.54</v>
      </c>
    </row>
    <row r="10" spans="1:3" x14ac:dyDescent="0.25">
      <c r="A10" s="2"/>
      <c r="B10" s="2" t="s">
        <v>27</v>
      </c>
      <c r="C10" s="7">
        <v>164.65</v>
      </c>
    </row>
    <row r="11" spans="1:3" x14ac:dyDescent="0.25">
      <c r="A11" s="2"/>
      <c r="B11" s="2" t="s">
        <v>28</v>
      </c>
      <c r="C11" s="7">
        <v>861.74</v>
      </c>
    </row>
    <row r="12" spans="1:3" x14ac:dyDescent="0.25">
      <c r="A12" s="2"/>
      <c r="B12" s="2" t="s">
        <v>29</v>
      </c>
      <c r="C12" s="7">
        <v>10416.950000000001</v>
      </c>
    </row>
    <row r="13" spans="1:3" x14ac:dyDescent="0.25">
      <c r="A13" s="2"/>
      <c r="B13" s="2" t="s">
        <v>31</v>
      </c>
      <c r="C13" s="7">
        <v>171</v>
      </c>
    </row>
    <row r="14" spans="1:3" x14ac:dyDescent="0.25">
      <c r="A14" s="2"/>
      <c r="B14" s="2" t="s">
        <v>32</v>
      </c>
      <c r="C14" s="7">
        <v>3768.49</v>
      </c>
    </row>
    <row r="15" spans="1:3" x14ac:dyDescent="0.25">
      <c r="A15" s="2"/>
      <c r="B15" s="2" t="s">
        <v>33</v>
      </c>
      <c r="C15" s="7">
        <v>6392.72</v>
      </c>
    </row>
    <row r="16" spans="1:3" x14ac:dyDescent="0.25">
      <c r="A16" s="2"/>
      <c r="B16" s="2" t="s">
        <v>34</v>
      </c>
      <c r="C16" s="7">
        <v>1500</v>
      </c>
    </row>
    <row r="17" spans="1:3" x14ac:dyDescent="0.25">
      <c r="A17" s="2"/>
      <c r="B17" s="2" t="s">
        <v>35</v>
      </c>
      <c r="C17" s="7">
        <v>27973.16</v>
      </c>
    </row>
    <row r="18" spans="1:3" ht="15.75" thickBot="1" x14ac:dyDescent="0.3">
      <c r="A18" s="2"/>
      <c r="B18" s="2" t="s">
        <v>36</v>
      </c>
      <c r="C18" s="7">
        <v>141.85</v>
      </c>
    </row>
    <row r="19" spans="1:3" s="13" customFormat="1" ht="12" thickBot="1" x14ac:dyDescent="0.25">
      <c r="A19" s="2" t="s">
        <v>81</v>
      </c>
      <c r="B19" s="2"/>
      <c r="C19" s="12">
        <f>ROUND(SUM(C2:C18),5)</f>
        <v>65219.02</v>
      </c>
    </row>
    <row r="20" spans="1:3" ht="15.75" thickTop="1" x14ac:dyDescent="0.25"/>
  </sheetData>
  <pageMargins left="0.7" right="0.7" top="0.75" bottom="0.75" header="0.1" footer="0.3"/>
  <pageSetup orientation="portrait" r:id="rId1"/>
  <headerFooter>
    <oddHeader>&amp;L&amp;"Arial,Bold"&amp;8 10:15 AM
&amp;"Arial,Bold"&amp;8 04/09/26
&amp;"Arial,Bold"&amp;8 Accrual Basis&amp;C&amp;"Arial,Bold"&amp;12 VILLAGE OF SURFSIDE BEACH SF
&amp;"Arial,Bold"&amp;14 Expenses by Vendor Summary
&amp;"Arial,Bold"&amp;10 March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C424-E8AA-43FF-ACB2-B72328800D74}">
  <dimension ref="A1:H58"/>
  <sheetViews>
    <sheetView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L12" sqref="L12"/>
    </sheetView>
  </sheetViews>
  <sheetFormatPr defaultRowHeight="15" x14ac:dyDescent="0.25"/>
  <cols>
    <col min="1" max="1" width="26.28515625" customWidth="1"/>
    <col min="2" max="2" width="2.28515625" customWidth="1"/>
    <col min="3" max="3" width="14.28515625" bestFit="1" customWidth="1"/>
    <col min="4" max="4" width="2.28515625" customWidth="1"/>
    <col min="5" max="5" width="8.7109375" bestFit="1" customWidth="1"/>
    <col min="6" max="6" width="2.28515625" customWidth="1"/>
    <col min="7" max="7" width="23.5703125" bestFit="1" customWidth="1"/>
    <col min="8" max="8" width="7.85546875" bestFit="1" customWidth="1"/>
  </cols>
  <sheetData>
    <row r="1" spans="1:8" s="16" customFormat="1" ht="15.75" thickBot="1" x14ac:dyDescent="0.3">
      <c r="A1" s="14"/>
      <c r="B1" s="14"/>
      <c r="C1" s="15" t="s">
        <v>16</v>
      </c>
      <c r="D1" s="14"/>
      <c r="E1" s="15" t="s">
        <v>17</v>
      </c>
      <c r="F1" s="14"/>
      <c r="G1" s="15" t="s">
        <v>18</v>
      </c>
      <c r="H1" s="15" t="s">
        <v>19</v>
      </c>
    </row>
    <row r="2" spans="1:8" ht="15.75" thickTop="1" x14ac:dyDescent="0.25">
      <c r="A2" s="2" t="s">
        <v>20</v>
      </c>
      <c r="B2" s="2"/>
      <c r="C2" s="2"/>
      <c r="D2" s="2"/>
      <c r="E2" s="3"/>
      <c r="F2" s="2"/>
      <c r="G2" s="2"/>
      <c r="H2" s="4"/>
    </row>
    <row r="3" spans="1:8" x14ac:dyDescent="0.25">
      <c r="A3" s="5"/>
      <c r="B3" s="5"/>
      <c r="C3" s="5" t="s">
        <v>37</v>
      </c>
      <c r="D3" s="5"/>
      <c r="E3" s="6">
        <v>46083</v>
      </c>
      <c r="F3" s="5"/>
      <c r="G3" s="5" t="s">
        <v>41</v>
      </c>
      <c r="H3" s="7">
        <v>4110</v>
      </c>
    </row>
    <row r="4" spans="1:8" x14ac:dyDescent="0.25">
      <c r="A4" s="5"/>
      <c r="B4" s="5"/>
      <c r="C4" s="5" t="s">
        <v>10</v>
      </c>
      <c r="D4" s="5"/>
      <c r="E4" s="6">
        <v>46104</v>
      </c>
      <c r="F4" s="5"/>
      <c r="G4" s="5" t="s">
        <v>42</v>
      </c>
      <c r="H4" s="7">
        <v>6480</v>
      </c>
    </row>
    <row r="5" spans="1:8" x14ac:dyDescent="0.25">
      <c r="A5" s="2" t="s">
        <v>21</v>
      </c>
      <c r="B5" s="2"/>
      <c r="C5" s="2"/>
      <c r="D5" s="2"/>
      <c r="E5" s="3"/>
      <c r="F5" s="2"/>
      <c r="G5" s="2"/>
      <c r="H5" s="4"/>
    </row>
    <row r="6" spans="1:8" x14ac:dyDescent="0.25">
      <c r="A6" s="5"/>
      <c r="B6" s="5"/>
      <c r="C6" s="5" t="s">
        <v>37</v>
      </c>
      <c r="D6" s="5"/>
      <c r="E6" s="6">
        <v>46096</v>
      </c>
      <c r="F6" s="5"/>
      <c r="G6" s="5" t="s">
        <v>41</v>
      </c>
      <c r="H6" s="7">
        <v>243.56</v>
      </c>
    </row>
    <row r="7" spans="1:8" x14ac:dyDescent="0.25">
      <c r="A7" s="5"/>
      <c r="B7" s="5"/>
      <c r="C7" s="5" t="s">
        <v>10</v>
      </c>
      <c r="D7" s="5"/>
      <c r="E7" s="6">
        <v>46099</v>
      </c>
      <c r="F7" s="5"/>
      <c r="G7" s="5" t="s">
        <v>42</v>
      </c>
      <c r="H7" s="7">
        <v>243.56</v>
      </c>
    </row>
    <row r="8" spans="1:8" x14ac:dyDescent="0.25">
      <c r="A8" s="5"/>
      <c r="B8" s="5"/>
      <c r="C8" s="5" t="s">
        <v>10</v>
      </c>
      <c r="D8" s="5"/>
      <c r="E8" s="6">
        <v>46112</v>
      </c>
      <c r="F8" s="5"/>
      <c r="G8" s="5" t="s">
        <v>42</v>
      </c>
      <c r="H8" s="7">
        <v>1190.75</v>
      </c>
    </row>
    <row r="9" spans="1:8" x14ac:dyDescent="0.25">
      <c r="A9" s="5"/>
      <c r="B9" s="5"/>
      <c r="C9" s="5" t="s">
        <v>37</v>
      </c>
      <c r="D9" s="5"/>
      <c r="E9" s="6">
        <v>46112</v>
      </c>
      <c r="F9" s="5"/>
      <c r="G9" s="5" t="s">
        <v>41</v>
      </c>
      <c r="H9" s="7">
        <v>1190.75</v>
      </c>
    </row>
    <row r="10" spans="1:8" x14ac:dyDescent="0.25">
      <c r="A10" s="2" t="s">
        <v>22</v>
      </c>
      <c r="B10" s="2"/>
      <c r="C10" s="2"/>
      <c r="D10" s="2"/>
      <c r="E10" s="3"/>
      <c r="F10" s="2"/>
      <c r="G10" s="2"/>
      <c r="H10" s="4"/>
    </row>
    <row r="11" spans="1:8" x14ac:dyDescent="0.25">
      <c r="A11" s="5"/>
      <c r="B11" s="5"/>
      <c r="C11" s="5" t="s">
        <v>10</v>
      </c>
      <c r="D11" s="5"/>
      <c r="E11" s="6">
        <v>46097</v>
      </c>
      <c r="F11" s="5"/>
      <c r="G11" s="5" t="s">
        <v>42</v>
      </c>
      <c r="H11" s="7">
        <v>373.46</v>
      </c>
    </row>
    <row r="12" spans="1:8" x14ac:dyDescent="0.25">
      <c r="A12" s="5"/>
      <c r="B12" s="5"/>
      <c r="C12" s="5" t="s">
        <v>37</v>
      </c>
      <c r="D12" s="5"/>
      <c r="E12" s="6">
        <v>46097</v>
      </c>
      <c r="F12" s="5"/>
      <c r="G12" s="5" t="s">
        <v>41</v>
      </c>
      <c r="H12" s="7">
        <v>373.46</v>
      </c>
    </row>
    <row r="13" spans="1:8" x14ac:dyDescent="0.25">
      <c r="A13" s="2" t="s">
        <v>23</v>
      </c>
      <c r="B13" s="2"/>
      <c r="C13" s="2"/>
      <c r="D13" s="2"/>
      <c r="E13" s="3"/>
      <c r="F13" s="2"/>
      <c r="G13" s="2"/>
      <c r="H13" s="4"/>
    </row>
    <row r="14" spans="1:8" x14ac:dyDescent="0.25">
      <c r="A14" s="1"/>
      <c r="B14" s="5"/>
      <c r="C14" s="5" t="s">
        <v>38</v>
      </c>
      <c r="D14" s="5"/>
      <c r="E14" s="6">
        <v>46092</v>
      </c>
      <c r="F14" s="5"/>
      <c r="G14" s="5" t="s">
        <v>41</v>
      </c>
      <c r="H14" s="7">
        <v>155</v>
      </c>
    </row>
    <row r="15" spans="1:8" x14ac:dyDescent="0.25">
      <c r="A15" s="2" t="s">
        <v>0</v>
      </c>
      <c r="B15" s="2"/>
      <c r="C15" s="2"/>
      <c r="D15" s="2"/>
      <c r="E15" s="3"/>
      <c r="F15" s="2"/>
      <c r="G15" s="2"/>
      <c r="H15" s="4"/>
    </row>
    <row r="16" spans="1:8" x14ac:dyDescent="0.25">
      <c r="A16" s="1"/>
      <c r="B16" s="5"/>
      <c r="C16" s="5" t="s">
        <v>10</v>
      </c>
      <c r="D16" s="5"/>
      <c r="E16" s="6">
        <v>46091</v>
      </c>
      <c r="F16" s="5"/>
      <c r="G16" s="5" t="s">
        <v>42</v>
      </c>
      <c r="H16" s="7">
        <v>131.25</v>
      </c>
    </row>
    <row r="17" spans="1:8" x14ac:dyDescent="0.25">
      <c r="A17" s="2" t="s">
        <v>24</v>
      </c>
      <c r="B17" s="2"/>
      <c r="C17" s="2"/>
      <c r="D17" s="2"/>
      <c r="E17" s="3"/>
      <c r="F17" s="2"/>
      <c r="G17" s="2"/>
      <c r="H17" s="4"/>
    </row>
    <row r="18" spans="1:8" x14ac:dyDescent="0.25">
      <c r="A18" s="1"/>
      <c r="B18" s="5"/>
      <c r="C18" s="5" t="s">
        <v>38</v>
      </c>
      <c r="D18" s="5"/>
      <c r="E18" s="6">
        <v>46099</v>
      </c>
      <c r="F18" s="5"/>
      <c r="G18" s="5" t="s">
        <v>41</v>
      </c>
      <c r="H18" s="7">
        <v>1033.05</v>
      </c>
    </row>
    <row r="19" spans="1:8" x14ac:dyDescent="0.25">
      <c r="A19" s="2" t="s">
        <v>25</v>
      </c>
      <c r="B19" s="2"/>
      <c r="C19" s="2"/>
      <c r="D19" s="2"/>
      <c r="E19" s="3"/>
      <c r="F19" s="2"/>
      <c r="G19" s="2"/>
      <c r="H19" s="4"/>
    </row>
    <row r="20" spans="1:8" x14ac:dyDescent="0.25">
      <c r="A20" s="5"/>
      <c r="B20" s="5"/>
      <c r="C20" s="5" t="s">
        <v>39</v>
      </c>
      <c r="D20" s="5"/>
      <c r="E20" s="6">
        <v>46091</v>
      </c>
      <c r="F20" s="5"/>
      <c r="G20" s="5" t="s">
        <v>41</v>
      </c>
      <c r="H20" s="7">
        <v>2453.66</v>
      </c>
    </row>
    <row r="21" spans="1:8" x14ac:dyDescent="0.25">
      <c r="A21" s="5"/>
      <c r="B21" s="5"/>
      <c r="C21" s="5" t="s">
        <v>39</v>
      </c>
      <c r="D21" s="5"/>
      <c r="E21" s="6">
        <v>46105</v>
      </c>
      <c r="F21" s="5"/>
      <c r="G21" s="5" t="s">
        <v>41</v>
      </c>
      <c r="H21" s="7">
        <v>2542.5</v>
      </c>
    </row>
    <row r="22" spans="1:8" x14ac:dyDescent="0.25">
      <c r="A22" s="2" t="s">
        <v>6</v>
      </c>
      <c r="B22" s="2"/>
      <c r="C22" s="2"/>
      <c r="D22" s="2"/>
      <c r="E22" s="3"/>
      <c r="F22" s="2"/>
      <c r="G22" s="2"/>
      <c r="H22" s="4"/>
    </row>
    <row r="23" spans="1:8" x14ac:dyDescent="0.25">
      <c r="A23" s="5"/>
      <c r="B23" s="5"/>
      <c r="C23" s="5" t="s">
        <v>37</v>
      </c>
      <c r="D23" s="5"/>
      <c r="E23" s="6">
        <v>46083</v>
      </c>
      <c r="F23" s="5"/>
      <c r="G23" s="5" t="s">
        <v>41</v>
      </c>
      <c r="H23" s="7">
        <v>3697.61</v>
      </c>
    </row>
    <row r="24" spans="1:8" x14ac:dyDescent="0.25">
      <c r="A24" s="5"/>
      <c r="B24" s="5"/>
      <c r="C24" s="5" t="s">
        <v>10</v>
      </c>
      <c r="D24" s="5"/>
      <c r="E24" s="6">
        <v>46100</v>
      </c>
      <c r="F24" s="5"/>
      <c r="G24" s="5" t="s">
        <v>42</v>
      </c>
      <c r="H24" s="7">
        <v>1692</v>
      </c>
    </row>
    <row r="25" spans="1:8" x14ac:dyDescent="0.25">
      <c r="A25" s="2" t="s">
        <v>26</v>
      </c>
      <c r="B25" s="2"/>
      <c r="C25" s="2"/>
      <c r="D25" s="2"/>
      <c r="E25" s="3"/>
      <c r="F25" s="2"/>
      <c r="G25" s="2"/>
      <c r="H25" s="4"/>
    </row>
    <row r="26" spans="1:8" x14ac:dyDescent="0.25">
      <c r="A26" s="5"/>
      <c r="B26" s="5"/>
      <c r="C26" s="5" t="s">
        <v>10</v>
      </c>
      <c r="D26" s="5"/>
      <c r="E26" s="6">
        <v>46108</v>
      </c>
      <c r="F26" s="5"/>
      <c r="G26" s="5" t="s">
        <v>42</v>
      </c>
      <c r="H26" s="7">
        <v>3354.54</v>
      </c>
    </row>
    <row r="27" spans="1:8" x14ac:dyDescent="0.25">
      <c r="A27" s="5"/>
      <c r="B27" s="5"/>
      <c r="C27" s="5" t="s">
        <v>37</v>
      </c>
      <c r="D27" s="5"/>
      <c r="E27" s="6">
        <v>46111</v>
      </c>
      <c r="F27" s="5"/>
      <c r="G27" s="5" t="s">
        <v>41</v>
      </c>
      <c r="H27" s="7">
        <v>3354.54</v>
      </c>
    </row>
    <row r="28" spans="1:8" x14ac:dyDescent="0.25">
      <c r="A28" s="2" t="s">
        <v>27</v>
      </c>
      <c r="B28" s="2"/>
      <c r="C28" s="2"/>
      <c r="D28" s="2"/>
      <c r="E28" s="3"/>
      <c r="F28" s="2"/>
      <c r="G28" s="2"/>
      <c r="H28" s="4"/>
    </row>
    <row r="29" spans="1:8" x14ac:dyDescent="0.25">
      <c r="A29" s="1"/>
      <c r="B29" s="5"/>
      <c r="C29" s="5" t="s">
        <v>40</v>
      </c>
      <c r="D29" s="5"/>
      <c r="E29" s="6">
        <v>46107</v>
      </c>
      <c r="F29" s="5"/>
      <c r="G29" s="5" t="s">
        <v>43</v>
      </c>
      <c r="H29" s="7">
        <v>164.65</v>
      </c>
    </row>
    <row r="30" spans="1:8" x14ac:dyDescent="0.25">
      <c r="A30" s="2" t="s">
        <v>28</v>
      </c>
      <c r="B30" s="2"/>
      <c r="C30" s="2"/>
      <c r="D30" s="2"/>
      <c r="E30" s="3"/>
      <c r="F30" s="2"/>
      <c r="G30" s="2"/>
      <c r="H30" s="4"/>
    </row>
    <row r="31" spans="1:8" x14ac:dyDescent="0.25">
      <c r="A31" s="5"/>
      <c r="B31" s="5"/>
      <c r="C31" s="5" t="s">
        <v>10</v>
      </c>
      <c r="D31" s="5"/>
      <c r="E31" s="6">
        <v>46083</v>
      </c>
      <c r="F31" s="5"/>
      <c r="G31" s="5" t="s">
        <v>42</v>
      </c>
      <c r="H31" s="7">
        <v>215.44</v>
      </c>
    </row>
    <row r="32" spans="1:8" x14ac:dyDescent="0.25">
      <c r="A32" s="5"/>
      <c r="B32" s="5"/>
      <c r="C32" s="5" t="s">
        <v>10</v>
      </c>
      <c r="D32" s="5"/>
      <c r="E32" s="6">
        <v>46083</v>
      </c>
      <c r="F32" s="5"/>
      <c r="G32" s="5" t="s">
        <v>42</v>
      </c>
      <c r="H32" s="7">
        <v>215.44</v>
      </c>
    </row>
    <row r="33" spans="1:8" x14ac:dyDescent="0.25">
      <c r="A33" s="5"/>
      <c r="B33" s="5"/>
      <c r="C33" s="5" t="s">
        <v>10</v>
      </c>
      <c r="D33" s="5"/>
      <c r="E33" s="6">
        <v>46083</v>
      </c>
      <c r="F33" s="5"/>
      <c r="G33" s="5" t="s">
        <v>42</v>
      </c>
      <c r="H33" s="7">
        <v>430.86</v>
      </c>
    </row>
    <row r="34" spans="1:8" x14ac:dyDescent="0.25">
      <c r="A34" s="5"/>
      <c r="B34" s="5"/>
      <c r="C34" s="5" t="s">
        <v>37</v>
      </c>
      <c r="D34" s="5"/>
      <c r="E34" s="6">
        <v>46085</v>
      </c>
      <c r="F34" s="5"/>
      <c r="G34" s="5" t="s">
        <v>41</v>
      </c>
      <c r="H34" s="7">
        <v>861.74</v>
      </c>
    </row>
    <row r="35" spans="1:8" x14ac:dyDescent="0.25">
      <c r="A35" s="2" t="s">
        <v>29</v>
      </c>
      <c r="B35" s="2"/>
      <c r="C35" s="2"/>
      <c r="D35" s="2"/>
      <c r="E35" s="3"/>
      <c r="F35" s="2"/>
      <c r="G35" s="2"/>
      <c r="H35" s="4"/>
    </row>
    <row r="36" spans="1:8" x14ac:dyDescent="0.25">
      <c r="A36" s="5"/>
      <c r="B36" s="5"/>
      <c r="C36" s="5" t="s">
        <v>38</v>
      </c>
      <c r="D36" s="5"/>
      <c r="E36" s="6">
        <v>46094</v>
      </c>
      <c r="F36" s="5"/>
      <c r="G36" s="5" t="s">
        <v>41</v>
      </c>
      <c r="H36" s="7">
        <v>4831.95</v>
      </c>
    </row>
    <row r="37" spans="1:8" x14ac:dyDescent="0.25">
      <c r="A37" s="5"/>
      <c r="B37" s="5"/>
      <c r="C37" s="5" t="s">
        <v>38</v>
      </c>
      <c r="D37" s="5"/>
      <c r="E37" s="6">
        <v>46098</v>
      </c>
      <c r="F37" s="5"/>
      <c r="G37" s="5" t="s">
        <v>41</v>
      </c>
      <c r="H37" s="7">
        <v>3330.42</v>
      </c>
    </row>
    <row r="38" spans="1:8" x14ac:dyDescent="0.25">
      <c r="A38" s="5"/>
      <c r="B38" s="5"/>
      <c r="C38" s="5" t="s">
        <v>10</v>
      </c>
      <c r="D38" s="5"/>
      <c r="E38" s="6">
        <v>46107</v>
      </c>
      <c r="F38" s="5"/>
      <c r="G38" s="5" t="s">
        <v>42</v>
      </c>
      <c r="H38" s="7">
        <v>2254.58</v>
      </c>
    </row>
    <row r="39" spans="1:8" x14ac:dyDescent="0.25">
      <c r="A39" s="5"/>
      <c r="B39" s="5"/>
      <c r="C39" s="5" t="s">
        <v>37</v>
      </c>
      <c r="D39" s="5"/>
      <c r="E39" s="6">
        <v>46107</v>
      </c>
      <c r="F39" s="5"/>
      <c r="G39" s="5" t="s">
        <v>41</v>
      </c>
      <c r="H39" s="7">
        <v>2254.58</v>
      </c>
    </row>
    <row r="40" spans="1:8" x14ac:dyDescent="0.25">
      <c r="A40" s="2" t="s">
        <v>30</v>
      </c>
      <c r="B40" s="2"/>
      <c r="C40" s="2"/>
      <c r="D40" s="2"/>
      <c r="E40" s="3"/>
      <c r="F40" s="2"/>
      <c r="G40" s="2"/>
      <c r="H40" s="4"/>
    </row>
    <row r="41" spans="1:8" x14ac:dyDescent="0.25">
      <c r="A41" s="5"/>
      <c r="B41" s="5"/>
      <c r="C41" s="5" t="s">
        <v>39</v>
      </c>
      <c r="D41" s="5"/>
      <c r="E41" s="6">
        <v>46091</v>
      </c>
      <c r="F41" s="5"/>
      <c r="G41" s="5" t="s">
        <v>41</v>
      </c>
      <c r="H41" s="7">
        <v>190</v>
      </c>
    </row>
    <row r="42" spans="1:8" x14ac:dyDescent="0.25">
      <c r="A42" s="5"/>
      <c r="B42" s="5"/>
      <c r="C42" s="5" t="s">
        <v>39</v>
      </c>
      <c r="D42" s="5"/>
      <c r="E42" s="6">
        <v>46105</v>
      </c>
      <c r="F42" s="5"/>
      <c r="G42" s="5" t="s">
        <v>41</v>
      </c>
      <c r="H42" s="7">
        <v>190</v>
      </c>
    </row>
    <row r="43" spans="1:8" x14ac:dyDescent="0.25">
      <c r="A43" s="2" t="s">
        <v>31</v>
      </c>
      <c r="B43" s="2"/>
      <c r="C43" s="2"/>
      <c r="D43" s="2"/>
      <c r="E43" s="3"/>
      <c r="F43" s="2"/>
      <c r="G43" s="2"/>
      <c r="H43" s="4"/>
    </row>
    <row r="44" spans="1:8" x14ac:dyDescent="0.25">
      <c r="A44" s="5"/>
      <c r="B44" s="5"/>
      <c r="C44" s="5" t="s">
        <v>10</v>
      </c>
      <c r="D44" s="5"/>
      <c r="E44" s="6">
        <v>46112</v>
      </c>
      <c r="F44" s="5"/>
      <c r="G44" s="5" t="s">
        <v>42</v>
      </c>
      <c r="H44" s="7">
        <v>171</v>
      </c>
    </row>
    <row r="45" spans="1:8" x14ac:dyDescent="0.25">
      <c r="A45" s="5"/>
      <c r="B45" s="5"/>
      <c r="C45" s="5" t="s">
        <v>37</v>
      </c>
      <c r="D45" s="5"/>
      <c r="E45" s="6">
        <v>46112</v>
      </c>
      <c r="F45" s="5"/>
      <c r="G45" s="5" t="s">
        <v>41</v>
      </c>
      <c r="H45" s="7">
        <v>171</v>
      </c>
    </row>
    <row r="46" spans="1:8" x14ac:dyDescent="0.25">
      <c r="A46" s="2" t="s">
        <v>32</v>
      </c>
      <c r="B46" s="2"/>
      <c r="C46" s="2"/>
      <c r="D46" s="2"/>
      <c r="E46" s="3"/>
      <c r="F46" s="2"/>
      <c r="G46" s="2"/>
      <c r="H46" s="4"/>
    </row>
    <row r="47" spans="1:8" x14ac:dyDescent="0.25">
      <c r="A47" s="5"/>
      <c r="B47" s="5"/>
      <c r="C47" s="5" t="s">
        <v>10</v>
      </c>
      <c r="D47" s="5"/>
      <c r="E47" s="6">
        <v>46097</v>
      </c>
      <c r="F47" s="5"/>
      <c r="G47" s="5" t="s">
        <v>42</v>
      </c>
      <c r="H47" s="7">
        <v>3768.49</v>
      </c>
    </row>
    <row r="48" spans="1:8" x14ac:dyDescent="0.25">
      <c r="A48" s="5"/>
      <c r="B48" s="5"/>
      <c r="C48" s="5" t="s">
        <v>37</v>
      </c>
      <c r="D48" s="5"/>
      <c r="E48" s="6">
        <v>46097</v>
      </c>
      <c r="F48" s="5"/>
      <c r="G48" s="5" t="s">
        <v>41</v>
      </c>
      <c r="H48" s="7">
        <v>3768.49</v>
      </c>
    </row>
    <row r="49" spans="1:8" x14ac:dyDescent="0.25">
      <c r="A49" s="2" t="s">
        <v>33</v>
      </c>
      <c r="B49" s="2"/>
      <c r="C49" s="2"/>
      <c r="D49" s="2"/>
      <c r="E49" s="3"/>
      <c r="F49" s="2"/>
      <c r="G49" s="2"/>
      <c r="H49" s="4"/>
    </row>
    <row r="50" spans="1:8" x14ac:dyDescent="0.25">
      <c r="A50" s="5"/>
      <c r="B50" s="5"/>
      <c r="C50" s="5" t="s">
        <v>10</v>
      </c>
      <c r="D50" s="5"/>
      <c r="E50" s="6">
        <v>46101</v>
      </c>
      <c r="F50" s="5"/>
      <c r="G50" s="5" t="s">
        <v>42</v>
      </c>
      <c r="H50" s="7">
        <v>6392.72</v>
      </c>
    </row>
    <row r="51" spans="1:8" x14ac:dyDescent="0.25">
      <c r="A51" s="5"/>
      <c r="B51" s="5"/>
      <c r="C51" s="5" t="s">
        <v>37</v>
      </c>
      <c r="D51" s="5"/>
      <c r="E51" s="6">
        <v>46101</v>
      </c>
      <c r="F51" s="5"/>
      <c r="G51" s="5" t="s">
        <v>41</v>
      </c>
      <c r="H51" s="7">
        <v>6392.72</v>
      </c>
    </row>
    <row r="52" spans="1:8" x14ac:dyDescent="0.25">
      <c r="A52" s="2" t="s">
        <v>34</v>
      </c>
      <c r="B52" s="2"/>
      <c r="C52" s="2"/>
      <c r="D52" s="2"/>
      <c r="E52" s="3"/>
      <c r="F52" s="2"/>
      <c r="G52" s="2"/>
      <c r="H52" s="4"/>
    </row>
    <row r="53" spans="1:8" x14ac:dyDescent="0.25">
      <c r="A53" s="1"/>
      <c r="B53" s="5"/>
      <c r="C53" s="5" t="s">
        <v>38</v>
      </c>
      <c r="D53" s="5"/>
      <c r="E53" s="6">
        <v>46085</v>
      </c>
      <c r="F53" s="5"/>
      <c r="G53" s="5" t="s">
        <v>41</v>
      </c>
      <c r="H53" s="7">
        <v>1500</v>
      </c>
    </row>
    <row r="54" spans="1:8" x14ac:dyDescent="0.25">
      <c r="A54" s="2" t="s">
        <v>35</v>
      </c>
      <c r="B54" s="2"/>
      <c r="C54" s="2"/>
      <c r="D54" s="2"/>
      <c r="E54" s="3"/>
      <c r="F54" s="2"/>
      <c r="G54" s="2"/>
      <c r="H54" s="4"/>
    </row>
    <row r="55" spans="1:8" x14ac:dyDescent="0.25">
      <c r="A55" s="5"/>
      <c r="B55" s="5"/>
      <c r="C55" s="5" t="s">
        <v>37</v>
      </c>
      <c r="D55" s="5"/>
      <c r="E55" s="6">
        <v>46111</v>
      </c>
      <c r="F55" s="5"/>
      <c r="G55" s="5" t="s">
        <v>41</v>
      </c>
      <c r="H55" s="7">
        <v>27973.16</v>
      </c>
    </row>
    <row r="56" spans="1:8" x14ac:dyDescent="0.25">
      <c r="A56" s="5"/>
      <c r="B56" s="5"/>
      <c r="C56" s="5" t="s">
        <v>10</v>
      </c>
      <c r="D56" s="5"/>
      <c r="E56" s="6">
        <v>46112</v>
      </c>
      <c r="F56" s="5"/>
      <c r="G56" s="5" t="s">
        <v>42</v>
      </c>
      <c r="H56" s="7">
        <v>27973.16</v>
      </c>
    </row>
    <row r="57" spans="1:8" x14ac:dyDescent="0.25">
      <c r="A57" s="2" t="s">
        <v>36</v>
      </c>
      <c r="B57" s="2"/>
      <c r="C57" s="2"/>
      <c r="D57" s="2"/>
      <c r="E57" s="3"/>
      <c r="F57" s="2"/>
      <c r="G57" s="2"/>
      <c r="H57" s="4"/>
    </row>
    <row r="58" spans="1:8" x14ac:dyDescent="0.25">
      <c r="A58" s="1"/>
      <c r="B58" s="5"/>
      <c r="C58" s="5" t="s">
        <v>10</v>
      </c>
      <c r="D58" s="5"/>
      <c r="E58" s="6">
        <v>46092</v>
      </c>
      <c r="F58" s="5"/>
      <c r="G58" s="5" t="s">
        <v>42</v>
      </c>
      <c r="H58" s="7">
        <v>141.85</v>
      </c>
    </row>
  </sheetData>
  <printOptions gridLines="1"/>
  <pageMargins left="0.7" right="0.7" top="0.75" bottom="0.75" header="0.1" footer="0.3"/>
  <pageSetup orientation="landscape" r:id="rId1"/>
  <headerFooter>
    <oddHeader>&amp;L&amp;"Arial,Bold"&amp;8 10:06 AM
&amp;"Arial,Bold"&amp;8 04/09/26
&amp;"Arial,Bold"&amp;8 &amp;C&amp;"Arial,Bold"&amp;12 VILLAGE OF SURFSIDE BEACH SF
&amp;"Arial,Bold"&amp;14 Transaction List by Vendor
&amp;"Arial,Bold"&amp;10 March 2026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FA7A-B6DD-4A92-ADF8-FDCE039249BE}">
  <dimension ref="A1:N17"/>
  <sheetViews>
    <sheetView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N17" sqref="N17"/>
    </sheetView>
  </sheetViews>
  <sheetFormatPr defaultRowHeight="15" x14ac:dyDescent="0.25"/>
  <cols>
    <col min="1" max="1" width="27.7109375" customWidth="1"/>
    <col min="2" max="3" width="2.28515625" customWidth="1"/>
    <col min="4" max="4" width="11.85546875" bestFit="1" customWidth="1"/>
    <col min="5" max="5" width="2.28515625" customWidth="1"/>
    <col min="6" max="6" width="8.7109375" bestFit="1" customWidth="1"/>
    <col min="7" max="7" width="2.28515625" customWidth="1"/>
    <col min="8" max="8" width="11.28515625" bestFit="1" customWidth="1"/>
    <col min="9" max="9" width="2.28515625" customWidth="1"/>
    <col min="10" max="10" width="8.7109375" bestFit="1" customWidth="1"/>
    <col min="11" max="11" width="2.28515625" customWidth="1"/>
    <col min="12" max="12" width="5.5703125" bestFit="1" customWidth="1"/>
    <col min="13" max="13" width="2.28515625" customWidth="1"/>
    <col min="14" max="14" width="11.5703125" bestFit="1" customWidth="1"/>
  </cols>
  <sheetData>
    <row r="1" spans="1:14" x14ac:dyDescent="0.25">
      <c r="A1" s="2" t="s">
        <v>0</v>
      </c>
      <c r="B1" s="2"/>
      <c r="C1" s="2"/>
      <c r="D1" s="2"/>
      <c r="E1" s="2"/>
      <c r="F1" s="3"/>
      <c r="G1" s="2"/>
      <c r="H1" s="2"/>
      <c r="I1" s="2"/>
      <c r="J1" s="3"/>
      <c r="K1" s="2"/>
      <c r="L1" s="9"/>
      <c r="M1" s="2"/>
      <c r="N1" s="4"/>
    </row>
    <row r="2" spans="1:14" ht="15.75" thickBot="1" x14ac:dyDescent="0.3">
      <c r="A2" s="1"/>
      <c r="B2" s="5"/>
      <c r="C2" s="5"/>
      <c r="D2" s="5" t="s">
        <v>10</v>
      </c>
      <c r="E2" s="5"/>
      <c r="F2" s="6">
        <v>46091</v>
      </c>
      <c r="G2" s="5"/>
      <c r="H2" s="5" t="s">
        <v>11</v>
      </c>
      <c r="I2" s="5"/>
      <c r="J2" s="6">
        <v>46101</v>
      </c>
      <c r="K2" s="5"/>
      <c r="L2" s="10">
        <v>11</v>
      </c>
      <c r="M2" s="5"/>
      <c r="N2" s="8">
        <v>131.25</v>
      </c>
    </row>
    <row r="3" spans="1:14" x14ac:dyDescent="0.25">
      <c r="A3" s="5" t="s">
        <v>1</v>
      </c>
      <c r="B3" s="5"/>
      <c r="C3" s="5"/>
      <c r="D3" s="5"/>
      <c r="E3" s="5"/>
      <c r="F3" s="6"/>
      <c r="G3" s="5"/>
      <c r="H3" s="5"/>
      <c r="I3" s="5"/>
      <c r="J3" s="6"/>
      <c r="K3" s="5"/>
      <c r="L3" s="10"/>
      <c r="M3" s="5"/>
      <c r="N3" s="7">
        <f>ROUND(SUM(N1:N2),5)</f>
        <v>131.25</v>
      </c>
    </row>
    <row r="4" spans="1:14" x14ac:dyDescent="0.25">
      <c r="A4" s="2" t="s">
        <v>2</v>
      </c>
      <c r="B4" s="2"/>
      <c r="C4" s="2"/>
      <c r="D4" s="2"/>
      <c r="E4" s="2"/>
      <c r="F4" s="3"/>
      <c r="G4" s="2"/>
      <c r="H4" s="2"/>
      <c r="I4" s="2"/>
      <c r="J4" s="3"/>
      <c r="K4" s="2"/>
      <c r="L4" s="9"/>
      <c r="M4" s="2"/>
      <c r="N4" s="4"/>
    </row>
    <row r="5" spans="1:14" ht="15.75" thickBot="1" x14ac:dyDescent="0.3">
      <c r="A5" s="1"/>
      <c r="B5" s="5"/>
      <c r="C5" s="5"/>
      <c r="D5" s="5" t="s">
        <v>10</v>
      </c>
      <c r="E5" s="5"/>
      <c r="F5" s="6">
        <v>45733</v>
      </c>
      <c r="G5" s="5"/>
      <c r="H5" s="5" t="s">
        <v>12</v>
      </c>
      <c r="I5" s="5"/>
      <c r="J5" s="6">
        <v>45743</v>
      </c>
      <c r="K5" s="5"/>
      <c r="L5" s="10">
        <v>369</v>
      </c>
      <c r="M5" s="5"/>
      <c r="N5" s="8">
        <v>860.74</v>
      </c>
    </row>
    <row r="6" spans="1:14" x14ac:dyDescent="0.25">
      <c r="A6" s="5" t="s">
        <v>3</v>
      </c>
      <c r="B6" s="5"/>
      <c r="C6" s="5"/>
      <c r="D6" s="5"/>
      <c r="E6" s="5"/>
      <c r="F6" s="6"/>
      <c r="G6" s="5"/>
      <c r="H6" s="5"/>
      <c r="I6" s="5"/>
      <c r="J6" s="6"/>
      <c r="K6" s="5"/>
      <c r="L6" s="10"/>
      <c r="M6" s="5"/>
      <c r="N6" s="7">
        <f>ROUND(SUM(N4:N5),5)</f>
        <v>860.74</v>
      </c>
    </row>
    <row r="7" spans="1:14" x14ac:dyDescent="0.25">
      <c r="A7" s="2" t="s">
        <v>4</v>
      </c>
      <c r="B7" s="2"/>
      <c r="C7" s="2"/>
      <c r="D7" s="2"/>
      <c r="E7" s="2"/>
      <c r="F7" s="3"/>
      <c r="G7" s="2"/>
      <c r="H7" s="2"/>
      <c r="I7" s="2"/>
      <c r="J7" s="3"/>
      <c r="K7" s="2"/>
      <c r="L7" s="9"/>
      <c r="M7" s="2"/>
      <c r="N7" s="4"/>
    </row>
    <row r="8" spans="1:14" ht="15.75" thickBot="1" x14ac:dyDescent="0.3">
      <c r="A8" s="1"/>
      <c r="B8" s="5"/>
      <c r="C8" s="5"/>
      <c r="D8" s="5" t="s">
        <v>10</v>
      </c>
      <c r="E8" s="5"/>
      <c r="F8" s="6">
        <v>45847</v>
      </c>
      <c r="G8" s="5"/>
      <c r="H8" s="5" t="s">
        <v>13</v>
      </c>
      <c r="I8" s="5"/>
      <c r="J8" s="6">
        <v>45877</v>
      </c>
      <c r="K8" s="5"/>
      <c r="L8" s="10">
        <v>235</v>
      </c>
      <c r="M8" s="5"/>
      <c r="N8" s="8">
        <v>2788.75</v>
      </c>
    </row>
    <row r="9" spans="1:14" x14ac:dyDescent="0.25">
      <c r="A9" s="5" t="s">
        <v>5</v>
      </c>
      <c r="B9" s="5"/>
      <c r="C9" s="5"/>
      <c r="D9" s="5"/>
      <c r="E9" s="5"/>
      <c r="F9" s="6"/>
      <c r="G9" s="5"/>
      <c r="H9" s="5"/>
      <c r="I9" s="5"/>
      <c r="J9" s="6"/>
      <c r="K9" s="5"/>
      <c r="L9" s="10"/>
      <c r="M9" s="5"/>
      <c r="N9" s="7">
        <f>ROUND(SUM(N7:N8),5)</f>
        <v>2788.75</v>
      </c>
    </row>
    <row r="10" spans="1:14" x14ac:dyDescent="0.25">
      <c r="A10" s="2" t="s">
        <v>6</v>
      </c>
      <c r="B10" s="2"/>
      <c r="C10" s="2"/>
      <c r="D10" s="2"/>
      <c r="E10" s="2"/>
      <c r="F10" s="3"/>
      <c r="G10" s="2"/>
      <c r="H10" s="2"/>
      <c r="I10" s="2"/>
      <c r="J10" s="3"/>
      <c r="K10" s="2"/>
      <c r="L10" s="9"/>
      <c r="M10" s="2"/>
      <c r="N10" s="4"/>
    </row>
    <row r="11" spans="1:14" ht="15.75" thickBot="1" x14ac:dyDescent="0.3">
      <c r="A11" s="1"/>
      <c r="B11" s="5"/>
      <c r="C11" s="5"/>
      <c r="D11" s="5" t="s">
        <v>10</v>
      </c>
      <c r="E11" s="5"/>
      <c r="F11" s="6">
        <v>45954</v>
      </c>
      <c r="G11" s="5"/>
      <c r="H11" s="5" t="s">
        <v>14</v>
      </c>
      <c r="I11" s="5"/>
      <c r="J11" s="6">
        <v>45984</v>
      </c>
      <c r="K11" s="5"/>
      <c r="L11" s="10">
        <v>128</v>
      </c>
      <c r="M11" s="5"/>
      <c r="N11" s="8">
        <v>3045.75</v>
      </c>
    </row>
    <row r="12" spans="1:14" x14ac:dyDescent="0.25">
      <c r="A12" s="5" t="s">
        <v>7</v>
      </c>
      <c r="B12" s="5"/>
      <c r="C12" s="5"/>
      <c r="D12" s="5"/>
      <c r="E12" s="5"/>
      <c r="F12" s="6"/>
      <c r="G12" s="5"/>
      <c r="H12" s="5"/>
      <c r="I12" s="5"/>
      <c r="J12" s="6"/>
      <c r="K12" s="5"/>
      <c r="L12" s="10"/>
      <c r="M12" s="5"/>
      <c r="N12" s="7">
        <f>ROUND(SUM(N10:N11),5)</f>
        <v>3045.75</v>
      </c>
    </row>
    <row r="13" spans="1:14" x14ac:dyDescent="0.25">
      <c r="A13" s="2" t="s">
        <v>8</v>
      </c>
      <c r="B13" s="2"/>
      <c r="C13" s="2"/>
      <c r="D13" s="2"/>
      <c r="E13" s="2"/>
      <c r="F13" s="3"/>
      <c r="G13" s="2"/>
      <c r="H13" s="2"/>
      <c r="I13" s="2"/>
      <c r="J13" s="3"/>
      <c r="K13" s="2"/>
      <c r="L13" s="9"/>
      <c r="M13" s="2"/>
      <c r="N13" s="4"/>
    </row>
    <row r="14" spans="1:14" ht="15.75" thickBot="1" x14ac:dyDescent="0.3">
      <c r="A14" s="1"/>
      <c r="B14" s="5"/>
      <c r="C14" s="5"/>
      <c r="D14" s="5" t="s">
        <v>10</v>
      </c>
      <c r="E14" s="5"/>
      <c r="F14" s="6">
        <v>45712</v>
      </c>
      <c r="G14" s="5"/>
      <c r="H14" s="5" t="s">
        <v>15</v>
      </c>
      <c r="I14" s="5"/>
      <c r="J14" s="6">
        <v>45722</v>
      </c>
      <c r="K14" s="5"/>
      <c r="L14" s="10">
        <v>390</v>
      </c>
      <c r="M14" s="5"/>
      <c r="N14" s="7">
        <v>1364.74</v>
      </c>
    </row>
    <row r="15" spans="1:14" ht="15.75" thickBot="1" x14ac:dyDescent="0.3">
      <c r="A15" s="5" t="s">
        <v>9</v>
      </c>
      <c r="B15" s="5"/>
      <c r="C15" s="5"/>
      <c r="D15" s="5"/>
      <c r="E15" s="5"/>
      <c r="F15" s="6"/>
      <c r="G15" s="5"/>
      <c r="H15" s="5"/>
      <c r="I15" s="5"/>
      <c r="J15" s="6"/>
      <c r="K15" s="5"/>
      <c r="L15" s="10"/>
      <c r="M15" s="5"/>
      <c r="N15" s="11">
        <f>ROUND(SUM(N13:N14),5)</f>
        <v>1364.74</v>
      </c>
    </row>
    <row r="16" spans="1:14" s="13" customFormat="1" ht="12" thickBot="1" x14ac:dyDescent="0.25">
      <c r="A16" s="2"/>
      <c r="B16" s="2"/>
      <c r="C16" s="2"/>
      <c r="D16" s="2"/>
      <c r="E16" s="2"/>
      <c r="F16" s="3"/>
      <c r="G16" s="2"/>
      <c r="H16" s="2"/>
      <c r="I16" s="2"/>
      <c r="J16" s="3"/>
      <c r="K16" s="2"/>
      <c r="L16" s="9"/>
      <c r="M16" s="2"/>
      <c r="N16" s="12">
        <f>ROUND(N3+N6+N9+N12+N15,5)</f>
        <v>8191.23</v>
      </c>
    </row>
    <row r="17" ht="15.75" thickTop="1" x14ac:dyDescent="0.25"/>
  </sheetData>
  <printOptions gridLines="1"/>
  <pageMargins left="0.7" right="0.7" top="0.75" bottom="0.75" header="0.1" footer="0.3"/>
  <pageSetup orientation="landscape" r:id="rId1"/>
  <headerFooter>
    <oddHeader>&amp;L&amp;"Arial,Bold"&amp;8 10:02 AM
&amp;"Arial,Bold"&amp;8 04/09/26
&amp;"Arial,Bold"&amp;8 &amp;C&amp;"Arial,Bold"&amp;12 VILLAGE OF SURFSIDE BEACH SF
&amp;"Arial,Bold"&amp;14 Unpaid Bills Detail
&amp;"Arial,Bold"&amp;10 As of March 31, 2026</oddHeader>
    <oddFooter>&amp;R&amp;"Arial,Bold"&amp;8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5CC5-69DA-4D78-BCBD-546585ABFED9}">
  <dimension ref="A1:P449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36" bestFit="1" customWidth="1"/>
    <col min="2" max="2" width="12.85546875" style="36" bestFit="1" customWidth="1"/>
    <col min="3" max="3" width="2.28515625" style="36" customWidth="1"/>
    <col min="4" max="4" width="11" style="36" bestFit="1" customWidth="1"/>
    <col min="5" max="5" width="2.28515625" style="36" customWidth="1"/>
    <col min="6" max="6" width="8.7109375" style="36" bestFit="1" customWidth="1"/>
    <col min="7" max="7" width="2.28515625" style="36" customWidth="1"/>
    <col min="8" max="8" width="26.28515625" style="36" bestFit="1" customWidth="1"/>
    <col min="9" max="9" width="2.28515625" style="36" customWidth="1"/>
    <col min="10" max="10" width="4.5703125" style="36" bestFit="1" customWidth="1"/>
    <col min="11" max="11" width="2.28515625" style="36" customWidth="1"/>
    <col min="12" max="12" width="29.85546875" style="36" bestFit="1" customWidth="1"/>
    <col min="13" max="13" width="2.28515625" style="36" customWidth="1"/>
    <col min="14" max="14" width="11" style="36" bestFit="1" customWidth="1"/>
    <col min="15" max="15" width="2.28515625" style="36" customWidth="1"/>
    <col min="16" max="16" width="13.85546875" style="36" bestFit="1" customWidth="1"/>
  </cols>
  <sheetData>
    <row r="1" spans="1:16" s="16" customFormat="1" ht="15.75" thickBot="1" x14ac:dyDescent="0.3">
      <c r="A1" s="14"/>
      <c r="B1" s="15" t="s">
        <v>16</v>
      </c>
      <c r="C1" s="14"/>
      <c r="D1" s="15" t="s">
        <v>147</v>
      </c>
      <c r="E1" s="14"/>
      <c r="F1" s="15" t="s">
        <v>17</v>
      </c>
      <c r="G1" s="14"/>
      <c r="H1" s="15" t="s">
        <v>148</v>
      </c>
      <c r="I1" s="14"/>
      <c r="J1" s="15" t="s">
        <v>149</v>
      </c>
      <c r="K1" s="14"/>
      <c r="L1" s="15" t="s">
        <v>18</v>
      </c>
      <c r="M1" s="14"/>
      <c r="N1" s="15" t="s">
        <v>150</v>
      </c>
      <c r="O1" s="14"/>
      <c r="P1" s="15" t="s">
        <v>151</v>
      </c>
    </row>
    <row r="2" spans="1:16" ht="15.75" thickTop="1" x14ac:dyDescent="0.25">
      <c r="A2" s="2" t="s">
        <v>152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2"/>
      <c r="P2" s="4"/>
    </row>
    <row r="3" spans="1:16" x14ac:dyDescent="0.25">
      <c r="A3" s="1"/>
      <c r="B3" s="2" t="s">
        <v>38</v>
      </c>
      <c r="C3" s="2"/>
      <c r="D3" s="2"/>
      <c r="E3" s="2"/>
      <c r="F3" s="3">
        <v>46083</v>
      </c>
      <c r="G3" s="2"/>
      <c r="H3" s="2"/>
      <c r="I3" s="2"/>
      <c r="J3" s="2"/>
      <c r="K3" s="2"/>
      <c r="L3" s="2" t="s">
        <v>41</v>
      </c>
      <c r="M3" s="2"/>
      <c r="N3" s="4"/>
      <c r="O3" s="2"/>
      <c r="P3" s="4">
        <v>-184.78</v>
      </c>
    </row>
    <row r="4" spans="1:16" x14ac:dyDescent="0.25">
      <c r="A4" s="2" t="s">
        <v>152</v>
      </c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4"/>
      <c r="O4" s="2"/>
      <c r="P4" s="4"/>
    </row>
    <row r="5" spans="1:16" ht="15.75" thickBot="1" x14ac:dyDescent="0.3">
      <c r="A5" s="1"/>
      <c r="B5" s="5"/>
      <c r="C5" s="5"/>
      <c r="D5" s="5"/>
      <c r="E5" s="5"/>
      <c r="F5" s="6"/>
      <c r="G5" s="5"/>
      <c r="H5" s="5"/>
      <c r="I5" s="5"/>
      <c r="J5" s="5"/>
      <c r="K5" s="5"/>
      <c r="L5" s="5" t="s">
        <v>210</v>
      </c>
      <c r="M5" s="5"/>
      <c r="N5" s="8">
        <v>-184.78</v>
      </c>
      <c r="O5" s="5"/>
      <c r="P5" s="8">
        <v>184.78</v>
      </c>
    </row>
    <row r="6" spans="1:16" x14ac:dyDescent="0.25">
      <c r="A6" s="5" t="s">
        <v>81</v>
      </c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7">
        <f>ROUND(SUM(N4:N5),5)</f>
        <v>-184.78</v>
      </c>
      <c r="O6" s="5"/>
      <c r="P6" s="7">
        <f>ROUND(SUM(P4:P5),5)</f>
        <v>184.78</v>
      </c>
    </row>
    <row r="7" spans="1:16" x14ac:dyDescent="0.25">
      <c r="A7" s="2" t="s">
        <v>152</v>
      </c>
      <c r="B7" s="2"/>
      <c r="C7" s="2"/>
      <c r="D7" s="2"/>
      <c r="E7" s="2"/>
      <c r="F7" s="3"/>
      <c r="G7" s="2"/>
      <c r="H7" s="2"/>
      <c r="I7" s="2"/>
      <c r="J7" s="2"/>
      <c r="K7" s="2"/>
      <c r="L7" s="2"/>
      <c r="M7" s="2"/>
      <c r="N7" s="4"/>
      <c r="O7" s="2"/>
      <c r="P7" s="4"/>
    </row>
    <row r="8" spans="1:16" x14ac:dyDescent="0.25">
      <c r="A8" s="1"/>
      <c r="B8" s="2" t="s">
        <v>38</v>
      </c>
      <c r="C8" s="2"/>
      <c r="D8" s="2"/>
      <c r="E8" s="2"/>
      <c r="F8" s="3">
        <v>46094</v>
      </c>
      <c r="G8" s="2"/>
      <c r="H8" s="2" t="s">
        <v>29</v>
      </c>
      <c r="I8" s="2"/>
      <c r="J8" s="2"/>
      <c r="K8" s="2"/>
      <c r="L8" s="2" t="s">
        <v>41</v>
      </c>
      <c r="M8" s="2"/>
      <c r="N8" s="4"/>
      <c r="O8" s="2"/>
      <c r="P8" s="4">
        <v>-4831.95</v>
      </c>
    </row>
    <row r="9" spans="1:16" x14ac:dyDescent="0.25">
      <c r="A9" s="2" t="s">
        <v>152</v>
      </c>
      <c r="B9" s="2"/>
      <c r="C9" s="2"/>
      <c r="D9" s="2"/>
      <c r="E9" s="2"/>
      <c r="F9" s="3"/>
      <c r="G9" s="2"/>
      <c r="H9" s="2"/>
      <c r="I9" s="2"/>
      <c r="J9" s="2"/>
      <c r="K9" s="2"/>
      <c r="L9" s="2"/>
      <c r="M9" s="2"/>
      <c r="N9" s="4"/>
      <c r="O9" s="2"/>
      <c r="P9" s="4"/>
    </row>
    <row r="10" spans="1:16" ht="15.75" thickBot="1" x14ac:dyDescent="0.3">
      <c r="A10" s="1"/>
      <c r="B10" s="5"/>
      <c r="C10" s="5"/>
      <c r="D10" s="5"/>
      <c r="E10" s="5"/>
      <c r="F10" s="6"/>
      <c r="G10" s="5"/>
      <c r="H10" s="5"/>
      <c r="I10" s="5"/>
      <c r="J10" s="5"/>
      <c r="K10" s="5"/>
      <c r="L10" s="5" t="s">
        <v>74</v>
      </c>
      <c r="M10" s="5"/>
      <c r="N10" s="8">
        <v>-4831.95</v>
      </c>
      <c r="O10" s="5"/>
      <c r="P10" s="8">
        <v>4831.95</v>
      </c>
    </row>
    <row r="11" spans="1:16" x14ac:dyDescent="0.25">
      <c r="A11" s="5" t="s">
        <v>81</v>
      </c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7">
        <f>ROUND(SUM(N9:N10),5)</f>
        <v>-4831.95</v>
      </c>
      <c r="O11" s="5"/>
      <c r="P11" s="7">
        <f>ROUND(SUM(P9:P10),5)</f>
        <v>4831.95</v>
      </c>
    </row>
    <row r="12" spans="1:16" x14ac:dyDescent="0.25">
      <c r="A12" s="2" t="s">
        <v>152</v>
      </c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4"/>
      <c r="O12" s="2"/>
      <c r="P12" s="4"/>
    </row>
    <row r="13" spans="1:16" x14ac:dyDescent="0.25">
      <c r="A13" s="1"/>
      <c r="B13" s="2" t="s">
        <v>38</v>
      </c>
      <c r="C13" s="2"/>
      <c r="D13" s="2"/>
      <c r="E13" s="2"/>
      <c r="F13" s="3">
        <v>46098</v>
      </c>
      <c r="G13" s="2"/>
      <c r="H13" s="2" t="s">
        <v>29</v>
      </c>
      <c r="I13" s="2"/>
      <c r="J13" s="2"/>
      <c r="K13" s="2"/>
      <c r="L13" s="2" t="s">
        <v>41</v>
      </c>
      <c r="M13" s="2"/>
      <c r="N13" s="4"/>
      <c r="O13" s="2"/>
      <c r="P13" s="4">
        <v>-3330.42</v>
      </c>
    </row>
    <row r="14" spans="1:16" x14ac:dyDescent="0.25">
      <c r="A14" s="2" t="s">
        <v>152</v>
      </c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4"/>
      <c r="O14" s="2"/>
      <c r="P14" s="4"/>
    </row>
    <row r="15" spans="1:16" ht="15.75" thickBot="1" x14ac:dyDescent="0.3">
      <c r="A15" s="1"/>
      <c r="B15" s="5"/>
      <c r="C15" s="5"/>
      <c r="D15" s="5"/>
      <c r="E15" s="5"/>
      <c r="F15" s="6"/>
      <c r="G15" s="5"/>
      <c r="H15" s="5"/>
      <c r="I15" s="5"/>
      <c r="J15" s="5"/>
      <c r="K15" s="5"/>
      <c r="L15" s="5" t="s">
        <v>73</v>
      </c>
      <c r="M15" s="5"/>
      <c r="N15" s="8">
        <v>-3330.42</v>
      </c>
      <c r="O15" s="5"/>
      <c r="P15" s="8">
        <v>3330.42</v>
      </c>
    </row>
    <row r="16" spans="1:16" x14ac:dyDescent="0.25">
      <c r="A16" s="5" t="s">
        <v>81</v>
      </c>
      <c r="B16" s="5"/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7">
        <f>ROUND(SUM(N14:N15),5)</f>
        <v>-3330.42</v>
      </c>
      <c r="O16" s="5"/>
      <c r="P16" s="7">
        <f>ROUND(SUM(P14:P15),5)</f>
        <v>3330.42</v>
      </c>
    </row>
    <row r="17" spans="1:16" x14ac:dyDescent="0.25">
      <c r="A17" s="2" t="s">
        <v>152</v>
      </c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4"/>
      <c r="O17" s="2"/>
      <c r="P17" s="4"/>
    </row>
    <row r="18" spans="1:16" x14ac:dyDescent="0.25">
      <c r="A18" s="1"/>
      <c r="B18" s="2" t="s">
        <v>38</v>
      </c>
      <c r="C18" s="2"/>
      <c r="D18" s="2"/>
      <c r="E18" s="2"/>
      <c r="F18" s="3">
        <v>46099</v>
      </c>
      <c r="G18" s="2"/>
      <c r="H18" s="2" t="s">
        <v>24</v>
      </c>
      <c r="I18" s="2"/>
      <c r="J18" s="2"/>
      <c r="K18" s="2"/>
      <c r="L18" s="2" t="s">
        <v>41</v>
      </c>
      <c r="M18" s="2"/>
      <c r="N18" s="4"/>
      <c r="O18" s="2"/>
      <c r="P18" s="4">
        <v>-1033.05</v>
      </c>
    </row>
    <row r="19" spans="1:16" x14ac:dyDescent="0.25">
      <c r="A19" s="2" t="s">
        <v>152</v>
      </c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4"/>
      <c r="O19" s="2"/>
      <c r="P19" s="4"/>
    </row>
    <row r="20" spans="1:16" x14ac:dyDescent="0.25">
      <c r="A20" s="5"/>
      <c r="B20" s="5"/>
      <c r="C20" s="5"/>
      <c r="D20" s="5"/>
      <c r="E20" s="5"/>
      <c r="F20" s="6"/>
      <c r="G20" s="5"/>
      <c r="H20" s="5"/>
      <c r="I20" s="5"/>
      <c r="J20" s="5"/>
      <c r="K20" s="5"/>
      <c r="L20" s="5" t="s">
        <v>211</v>
      </c>
      <c r="M20" s="5"/>
      <c r="N20" s="7">
        <v>-825.15</v>
      </c>
      <c r="O20" s="5"/>
      <c r="P20" s="7">
        <v>825.15</v>
      </c>
    </row>
    <row r="21" spans="1:16" ht="15.75" thickBot="1" x14ac:dyDescent="0.3">
      <c r="A21" s="5"/>
      <c r="B21" s="5"/>
      <c r="C21" s="5"/>
      <c r="D21" s="5"/>
      <c r="E21" s="5"/>
      <c r="F21" s="6"/>
      <c r="G21" s="5"/>
      <c r="H21" s="5"/>
      <c r="I21" s="5"/>
      <c r="J21" s="5"/>
      <c r="K21" s="5"/>
      <c r="L21" s="5" t="s">
        <v>77</v>
      </c>
      <c r="M21" s="5"/>
      <c r="N21" s="8">
        <v>-207.9</v>
      </c>
      <c r="O21" s="5"/>
      <c r="P21" s="8">
        <v>207.9</v>
      </c>
    </row>
    <row r="22" spans="1:16" x14ac:dyDescent="0.25">
      <c r="A22" s="5" t="s">
        <v>81</v>
      </c>
      <c r="B22" s="5"/>
      <c r="C22" s="5"/>
      <c r="D22" s="5"/>
      <c r="E22" s="5"/>
      <c r="F22" s="6"/>
      <c r="G22" s="5"/>
      <c r="H22" s="5"/>
      <c r="I22" s="5"/>
      <c r="J22" s="5"/>
      <c r="K22" s="5"/>
      <c r="L22" s="5"/>
      <c r="M22" s="5"/>
      <c r="N22" s="7">
        <f>ROUND(SUM(N19:N21),5)</f>
        <v>-1033.05</v>
      </c>
      <c r="O22" s="5"/>
      <c r="P22" s="7">
        <f>ROUND(SUM(P19:P21),5)</f>
        <v>1033.05</v>
      </c>
    </row>
    <row r="23" spans="1:16" x14ac:dyDescent="0.25">
      <c r="A23" s="2" t="s">
        <v>152</v>
      </c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4"/>
      <c r="O23" s="2"/>
      <c r="P23" s="4"/>
    </row>
    <row r="24" spans="1:16" x14ac:dyDescent="0.25">
      <c r="A24" s="1"/>
      <c r="B24" s="2" t="s">
        <v>37</v>
      </c>
      <c r="C24" s="2"/>
      <c r="D24" s="2" t="s">
        <v>154</v>
      </c>
      <c r="E24" s="2"/>
      <c r="F24" s="3">
        <v>46107</v>
      </c>
      <c r="G24" s="2"/>
      <c r="H24" s="2" t="s">
        <v>29</v>
      </c>
      <c r="I24" s="2"/>
      <c r="J24" s="2"/>
      <c r="K24" s="2"/>
      <c r="L24" s="2" t="s">
        <v>41</v>
      </c>
      <c r="M24" s="2"/>
      <c r="N24" s="4"/>
      <c r="O24" s="2"/>
      <c r="P24" s="4">
        <v>-2254.58</v>
      </c>
    </row>
    <row r="25" spans="1:16" x14ac:dyDescent="0.25">
      <c r="A25" s="2" t="s">
        <v>152</v>
      </c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4"/>
      <c r="O25" s="2"/>
      <c r="P25" s="4"/>
    </row>
    <row r="26" spans="1:16" x14ac:dyDescent="0.25">
      <c r="A26" s="5"/>
      <c r="B26" s="5" t="s">
        <v>10</v>
      </c>
      <c r="C26" s="5"/>
      <c r="D26" s="5" t="s">
        <v>155</v>
      </c>
      <c r="E26" s="5"/>
      <c r="F26" s="6">
        <v>46107</v>
      </c>
      <c r="G26" s="5"/>
      <c r="H26" s="5"/>
      <c r="I26" s="5"/>
      <c r="J26" s="5"/>
      <c r="K26" s="5"/>
      <c r="L26" s="5" t="s">
        <v>73</v>
      </c>
      <c r="M26" s="5"/>
      <c r="N26" s="7">
        <v>-1095.01</v>
      </c>
      <c r="O26" s="5"/>
      <c r="P26" s="7">
        <v>1095.01</v>
      </c>
    </row>
    <row r="27" spans="1:16" ht="15.75" thickBot="1" x14ac:dyDescent="0.3">
      <c r="A27" s="5"/>
      <c r="B27" s="5"/>
      <c r="C27" s="5"/>
      <c r="D27" s="5"/>
      <c r="E27" s="5"/>
      <c r="F27" s="6"/>
      <c r="G27" s="5"/>
      <c r="H27" s="5"/>
      <c r="I27" s="5"/>
      <c r="J27" s="5"/>
      <c r="K27" s="5"/>
      <c r="L27" s="5" t="s">
        <v>73</v>
      </c>
      <c r="M27" s="5"/>
      <c r="N27" s="8">
        <v>-1159.57</v>
      </c>
      <c r="O27" s="5"/>
      <c r="P27" s="8">
        <v>1159.57</v>
      </c>
    </row>
    <row r="28" spans="1:16" x14ac:dyDescent="0.25">
      <c r="A28" s="5" t="s">
        <v>81</v>
      </c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  <c r="N28" s="7">
        <f>ROUND(SUM(N25:N27),5)</f>
        <v>-2254.58</v>
      </c>
      <c r="O28" s="5"/>
      <c r="P28" s="7">
        <f>ROUND(SUM(P25:P27),5)</f>
        <v>2254.58</v>
      </c>
    </row>
    <row r="29" spans="1:16" x14ac:dyDescent="0.25">
      <c r="A29" s="2" t="s">
        <v>152</v>
      </c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4"/>
      <c r="O29" s="2"/>
      <c r="P29" s="4"/>
    </row>
    <row r="30" spans="1:16" x14ac:dyDescent="0.25">
      <c r="A30" s="1"/>
      <c r="B30" s="2" t="s">
        <v>37</v>
      </c>
      <c r="C30" s="2"/>
      <c r="D30" s="2" t="s">
        <v>156</v>
      </c>
      <c r="E30" s="2"/>
      <c r="F30" s="3">
        <v>46097</v>
      </c>
      <c r="G30" s="2"/>
      <c r="H30" s="2" t="s">
        <v>32</v>
      </c>
      <c r="I30" s="2"/>
      <c r="J30" s="2"/>
      <c r="K30" s="2"/>
      <c r="L30" s="2" t="s">
        <v>41</v>
      </c>
      <c r="M30" s="2"/>
      <c r="N30" s="4"/>
      <c r="O30" s="2"/>
      <c r="P30" s="4">
        <v>-3768.49</v>
      </c>
    </row>
    <row r="31" spans="1:16" x14ac:dyDescent="0.25">
      <c r="A31" s="2" t="s">
        <v>152</v>
      </c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4"/>
      <c r="O31" s="2"/>
      <c r="P31" s="4"/>
    </row>
    <row r="32" spans="1:16" ht="15.75" thickBot="1" x14ac:dyDescent="0.3">
      <c r="A32" s="1"/>
      <c r="B32" s="5" t="s">
        <v>10</v>
      </c>
      <c r="C32" s="5"/>
      <c r="D32" s="5"/>
      <c r="E32" s="5"/>
      <c r="F32" s="6">
        <v>46097</v>
      </c>
      <c r="G32" s="5"/>
      <c r="H32" s="5"/>
      <c r="I32" s="5"/>
      <c r="J32" s="5"/>
      <c r="K32" s="5"/>
      <c r="L32" s="5" t="s">
        <v>65</v>
      </c>
      <c r="M32" s="5"/>
      <c r="N32" s="8">
        <v>-3768.49</v>
      </c>
      <c r="O32" s="5"/>
      <c r="P32" s="8">
        <v>3768.49</v>
      </c>
    </row>
    <row r="33" spans="1:16" x14ac:dyDescent="0.25">
      <c r="A33" s="5" t="s">
        <v>81</v>
      </c>
      <c r="B33" s="5"/>
      <c r="C33" s="5"/>
      <c r="D33" s="5"/>
      <c r="E33" s="5"/>
      <c r="F33" s="6"/>
      <c r="G33" s="5"/>
      <c r="H33" s="5"/>
      <c r="I33" s="5"/>
      <c r="J33" s="5"/>
      <c r="K33" s="5"/>
      <c r="L33" s="5"/>
      <c r="M33" s="5"/>
      <c r="N33" s="7">
        <f>ROUND(SUM(N31:N32),5)</f>
        <v>-3768.49</v>
      </c>
      <c r="O33" s="5"/>
      <c r="P33" s="7">
        <f>ROUND(SUM(P31:P32),5)</f>
        <v>3768.49</v>
      </c>
    </row>
    <row r="34" spans="1:16" x14ac:dyDescent="0.25">
      <c r="A34" s="2" t="s">
        <v>152</v>
      </c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4"/>
      <c r="O34" s="2"/>
      <c r="P34" s="4"/>
    </row>
    <row r="35" spans="1:16" x14ac:dyDescent="0.25">
      <c r="A35" s="1"/>
      <c r="B35" s="2" t="s">
        <v>37</v>
      </c>
      <c r="C35" s="2"/>
      <c r="D35" s="2" t="s">
        <v>156</v>
      </c>
      <c r="E35" s="2"/>
      <c r="F35" s="3">
        <v>46101</v>
      </c>
      <c r="G35" s="2"/>
      <c r="H35" s="2" t="s">
        <v>33</v>
      </c>
      <c r="I35" s="2"/>
      <c r="J35" s="2"/>
      <c r="K35" s="2"/>
      <c r="L35" s="2" t="s">
        <v>41</v>
      </c>
      <c r="M35" s="2"/>
      <c r="N35" s="4"/>
      <c r="O35" s="2"/>
      <c r="P35" s="4">
        <v>-6392.72</v>
      </c>
    </row>
    <row r="36" spans="1:16" x14ac:dyDescent="0.25">
      <c r="A36" s="2" t="s">
        <v>152</v>
      </c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4"/>
      <c r="O36" s="2"/>
      <c r="P36" s="4"/>
    </row>
    <row r="37" spans="1:16" ht="15.75" thickBot="1" x14ac:dyDescent="0.3">
      <c r="A37" s="1"/>
      <c r="B37" s="5" t="s">
        <v>10</v>
      </c>
      <c r="C37" s="5"/>
      <c r="D37" s="5"/>
      <c r="E37" s="5"/>
      <c r="F37" s="6">
        <v>46101</v>
      </c>
      <c r="G37" s="5"/>
      <c r="H37" s="5"/>
      <c r="I37" s="5"/>
      <c r="J37" s="5"/>
      <c r="K37" s="5"/>
      <c r="L37" s="5" t="s">
        <v>63</v>
      </c>
      <c r="M37" s="5"/>
      <c r="N37" s="8">
        <v>-6392.72</v>
      </c>
      <c r="O37" s="5"/>
      <c r="P37" s="8">
        <v>6392.72</v>
      </c>
    </row>
    <row r="38" spans="1:16" x14ac:dyDescent="0.25">
      <c r="A38" s="5" t="s">
        <v>81</v>
      </c>
      <c r="B38" s="5"/>
      <c r="C38" s="5"/>
      <c r="D38" s="5"/>
      <c r="E38" s="5"/>
      <c r="F38" s="6"/>
      <c r="G38" s="5"/>
      <c r="H38" s="5"/>
      <c r="I38" s="5"/>
      <c r="J38" s="5"/>
      <c r="K38" s="5"/>
      <c r="L38" s="5"/>
      <c r="M38" s="5"/>
      <c r="N38" s="7">
        <f>ROUND(SUM(N36:N37),5)</f>
        <v>-6392.72</v>
      </c>
      <c r="O38" s="5"/>
      <c r="P38" s="7">
        <f>ROUND(SUM(P36:P37),5)</f>
        <v>6392.72</v>
      </c>
    </row>
    <row r="39" spans="1:16" x14ac:dyDescent="0.25">
      <c r="A39" s="2" t="s">
        <v>152</v>
      </c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4"/>
      <c r="O39" s="2"/>
      <c r="P39" s="4"/>
    </row>
    <row r="40" spans="1:16" x14ac:dyDescent="0.25">
      <c r="A40" s="1"/>
      <c r="B40" s="2" t="s">
        <v>37</v>
      </c>
      <c r="C40" s="2"/>
      <c r="D40" s="2" t="s">
        <v>157</v>
      </c>
      <c r="E40" s="2"/>
      <c r="F40" s="3">
        <v>46112</v>
      </c>
      <c r="G40" s="2"/>
      <c r="H40" s="2" t="s">
        <v>31</v>
      </c>
      <c r="I40" s="2"/>
      <c r="J40" s="2"/>
      <c r="K40" s="2"/>
      <c r="L40" s="2" t="s">
        <v>41</v>
      </c>
      <c r="M40" s="2"/>
      <c r="N40" s="4"/>
      <c r="O40" s="2"/>
      <c r="P40" s="4">
        <v>-171</v>
      </c>
    </row>
    <row r="41" spans="1:16" x14ac:dyDescent="0.25">
      <c r="A41" s="2" t="s">
        <v>152</v>
      </c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4"/>
      <c r="O41" s="2"/>
      <c r="P41" s="4"/>
    </row>
    <row r="42" spans="1:16" ht="15.75" thickBot="1" x14ac:dyDescent="0.3">
      <c r="A42" s="1"/>
      <c r="B42" s="5" t="s">
        <v>10</v>
      </c>
      <c r="C42" s="5"/>
      <c r="D42" s="5"/>
      <c r="E42" s="5"/>
      <c r="F42" s="6">
        <v>46112</v>
      </c>
      <c r="G42" s="5"/>
      <c r="H42" s="5"/>
      <c r="I42" s="5"/>
      <c r="J42" s="5"/>
      <c r="K42" s="5"/>
      <c r="L42" s="5" t="s">
        <v>75</v>
      </c>
      <c r="M42" s="5"/>
      <c r="N42" s="8">
        <v>-171</v>
      </c>
      <c r="O42" s="5"/>
      <c r="P42" s="8">
        <v>171</v>
      </c>
    </row>
    <row r="43" spans="1:16" x14ac:dyDescent="0.25">
      <c r="A43" s="5" t="s">
        <v>81</v>
      </c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7">
        <f>ROUND(SUM(N41:N42),5)</f>
        <v>-171</v>
      </c>
      <c r="O43" s="5"/>
      <c r="P43" s="7">
        <f>ROUND(SUM(P41:P42),5)</f>
        <v>171</v>
      </c>
    </row>
    <row r="44" spans="1:16" x14ac:dyDescent="0.25">
      <c r="A44" s="2" t="s">
        <v>152</v>
      </c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4"/>
      <c r="O44" s="2"/>
      <c r="P44" s="4"/>
    </row>
    <row r="45" spans="1:16" x14ac:dyDescent="0.25">
      <c r="A45" s="1"/>
      <c r="B45" s="2" t="s">
        <v>37</v>
      </c>
      <c r="C45" s="2"/>
      <c r="D45" s="2" t="s">
        <v>158</v>
      </c>
      <c r="E45" s="2"/>
      <c r="F45" s="3">
        <v>46083</v>
      </c>
      <c r="G45" s="2"/>
      <c r="H45" s="2" t="s">
        <v>20</v>
      </c>
      <c r="I45" s="2"/>
      <c r="J45" s="2"/>
      <c r="K45" s="2"/>
      <c r="L45" s="2" t="s">
        <v>41</v>
      </c>
      <c r="M45" s="2"/>
      <c r="N45" s="4"/>
      <c r="O45" s="2"/>
      <c r="P45" s="4">
        <v>-4110</v>
      </c>
    </row>
    <row r="46" spans="1:16" x14ac:dyDescent="0.25">
      <c r="A46" s="2" t="s">
        <v>152</v>
      </c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4"/>
      <c r="O46" s="2"/>
      <c r="P46" s="4"/>
    </row>
    <row r="47" spans="1:16" ht="15.75" thickBot="1" x14ac:dyDescent="0.3">
      <c r="A47" s="1"/>
      <c r="B47" s="5" t="s">
        <v>10</v>
      </c>
      <c r="C47" s="5"/>
      <c r="D47" s="5" t="s">
        <v>159</v>
      </c>
      <c r="E47" s="5"/>
      <c r="F47" s="6">
        <v>46079</v>
      </c>
      <c r="G47" s="5"/>
      <c r="H47" s="5"/>
      <c r="I47" s="5"/>
      <c r="J47" s="5"/>
      <c r="K47" s="5"/>
      <c r="L47" s="5" t="s">
        <v>68</v>
      </c>
      <c r="M47" s="5"/>
      <c r="N47" s="8">
        <v>-4110</v>
      </c>
      <c r="O47" s="5"/>
      <c r="P47" s="8">
        <v>4110</v>
      </c>
    </row>
    <row r="48" spans="1:16" x14ac:dyDescent="0.25">
      <c r="A48" s="5" t="s">
        <v>81</v>
      </c>
      <c r="B48" s="5"/>
      <c r="C48" s="5"/>
      <c r="D48" s="5"/>
      <c r="E48" s="5"/>
      <c r="F48" s="6"/>
      <c r="G48" s="5"/>
      <c r="H48" s="5"/>
      <c r="I48" s="5"/>
      <c r="J48" s="5"/>
      <c r="K48" s="5"/>
      <c r="L48" s="5"/>
      <c r="M48" s="5"/>
      <c r="N48" s="7">
        <f>ROUND(SUM(N46:N47),5)</f>
        <v>-4110</v>
      </c>
      <c r="O48" s="5"/>
      <c r="P48" s="7">
        <f>ROUND(SUM(P46:P47),5)</f>
        <v>4110</v>
      </c>
    </row>
    <row r="49" spans="1:16" x14ac:dyDescent="0.25">
      <c r="A49" s="2" t="s">
        <v>152</v>
      </c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4"/>
      <c r="O49" s="2"/>
      <c r="P49" s="4"/>
    </row>
    <row r="50" spans="1:16" x14ac:dyDescent="0.25">
      <c r="A50" s="1"/>
      <c r="B50" s="2" t="s">
        <v>37</v>
      </c>
      <c r="C50" s="2"/>
      <c r="D50" s="2" t="s">
        <v>160</v>
      </c>
      <c r="E50" s="2"/>
      <c r="F50" s="3">
        <v>46083</v>
      </c>
      <c r="G50" s="2"/>
      <c r="H50" s="2" t="s">
        <v>6</v>
      </c>
      <c r="I50" s="2"/>
      <c r="J50" s="2"/>
      <c r="K50" s="2"/>
      <c r="L50" s="2" t="s">
        <v>41</v>
      </c>
      <c r="M50" s="2"/>
      <c r="N50" s="4"/>
      <c r="O50" s="2"/>
      <c r="P50" s="4">
        <v>-3697.61</v>
      </c>
    </row>
    <row r="51" spans="1:16" x14ac:dyDescent="0.25">
      <c r="A51" s="2" t="s">
        <v>152</v>
      </c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4"/>
      <c r="O51" s="2"/>
      <c r="P51" s="4"/>
    </row>
    <row r="52" spans="1:16" ht="15.75" thickBot="1" x14ac:dyDescent="0.3">
      <c r="A52" s="1"/>
      <c r="B52" s="5" t="s">
        <v>10</v>
      </c>
      <c r="C52" s="5"/>
      <c r="D52" s="5" t="s">
        <v>161</v>
      </c>
      <c r="E52" s="5"/>
      <c r="F52" s="6">
        <v>46070</v>
      </c>
      <c r="G52" s="5"/>
      <c r="H52" s="5"/>
      <c r="I52" s="5"/>
      <c r="J52" s="5"/>
      <c r="K52" s="5"/>
      <c r="L52" s="5" t="s">
        <v>71</v>
      </c>
      <c r="M52" s="5"/>
      <c r="N52" s="8">
        <v>-3697.61</v>
      </c>
      <c r="O52" s="5"/>
      <c r="P52" s="8">
        <v>3697.61</v>
      </c>
    </row>
    <row r="53" spans="1:16" x14ac:dyDescent="0.25">
      <c r="A53" s="5" t="s">
        <v>81</v>
      </c>
      <c r="B53" s="5"/>
      <c r="C53" s="5"/>
      <c r="D53" s="5"/>
      <c r="E53" s="5"/>
      <c r="F53" s="6"/>
      <c r="G53" s="5"/>
      <c r="H53" s="5"/>
      <c r="I53" s="5"/>
      <c r="J53" s="5"/>
      <c r="K53" s="5"/>
      <c r="L53" s="5"/>
      <c r="M53" s="5"/>
      <c r="N53" s="7">
        <f>ROUND(SUM(N51:N52),5)</f>
        <v>-3697.61</v>
      </c>
      <c r="O53" s="5"/>
      <c r="P53" s="7">
        <f>ROUND(SUM(P51:P52),5)</f>
        <v>3697.61</v>
      </c>
    </row>
    <row r="54" spans="1:16" x14ac:dyDescent="0.25">
      <c r="A54" s="2" t="s">
        <v>152</v>
      </c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4"/>
      <c r="O54" s="2"/>
      <c r="P54" s="4"/>
    </row>
    <row r="55" spans="1:16" x14ac:dyDescent="0.25">
      <c r="A55" s="1"/>
      <c r="B55" s="2" t="s">
        <v>37</v>
      </c>
      <c r="C55" s="2"/>
      <c r="D55" s="2" t="s">
        <v>162</v>
      </c>
      <c r="E55" s="2"/>
      <c r="F55" s="3">
        <v>46085</v>
      </c>
      <c r="G55" s="2"/>
      <c r="H55" s="2" t="s">
        <v>28</v>
      </c>
      <c r="I55" s="2"/>
      <c r="J55" s="2"/>
      <c r="K55" s="2"/>
      <c r="L55" s="2" t="s">
        <v>41</v>
      </c>
      <c r="M55" s="2"/>
      <c r="N55" s="4"/>
      <c r="O55" s="2"/>
      <c r="P55" s="4">
        <v>-861.74</v>
      </c>
    </row>
    <row r="56" spans="1:16" x14ac:dyDescent="0.25">
      <c r="A56" s="2" t="s">
        <v>152</v>
      </c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4"/>
      <c r="O56" s="2"/>
      <c r="P56" s="4"/>
    </row>
    <row r="57" spans="1:16" x14ac:dyDescent="0.25">
      <c r="A57" s="5"/>
      <c r="B57" s="5" t="s">
        <v>10</v>
      </c>
      <c r="C57" s="5"/>
      <c r="D57" s="5" t="s">
        <v>163</v>
      </c>
      <c r="E57" s="5"/>
      <c r="F57" s="6">
        <v>46083</v>
      </c>
      <c r="G57" s="5"/>
      <c r="H57" s="5"/>
      <c r="I57" s="5"/>
      <c r="J57" s="5"/>
      <c r="K57" s="5"/>
      <c r="L57" s="5" t="s">
        <v>67</v>
      </c>
      <c r="M57" s="5"/>
      <c r="N57" s="7">
        <v>-215.44</v>
      </c>
      <c r="O57" s="5"/>
      <c r="P57" s="7">
        <v>215.44</v>
      </c>
    </row>
    <row r="58" spans="1:16" x14ac:dyDescent="0.25">
      <c r="A58" s="5"/>
      <c r="B58" s="5" t="s">
        <v>10</v>
      </c>
      <c r="C58" s="5"/>
      <c r="D58" s="5" t="s">
        <v>164</v>
      </c>
      <c r="E58" s="5"/>
      <c r="F58" s="6">
        <v>46083</v>
      </c>
      <c r="G58" s="5"/>
      <c r="H58" s="5"/>
      <c r="I58" s="5"/>
      <c r="J58" s="5"/>
      <c r="K58" s="5"/>
      <c r="L58" s="5" t="s">
        <v>67</v>
      </c>
      <c r="M58" s="5"/>
      <c r="N58" s="7">
        <v>-215.44</v>
      </c>
      <c r="O58" s="5"/>
      <c r="P58" s="7">
        <v>215.44</v>
      </c>
    </row>
    <row r="59" spans="1:16" ht="15.75" thickBot="1" x14ac:dyDescent="0.3">
      <c r="A59" s="5"/>
      <c r="B59" s="5" t="s">
        <v>10</v>
      </c>
      <c r="C59" s="5"/>
      <c r="D59" s="5" t="s">
        <v>165</v>
      </c>
      <c r="E59" s="5"/>
      <c r="F59" s="6">
        <v>46083</v>
      </c>
      <c r="G59" s="5"/>
      <c r="H59" s="5"/>
      <c r="I59" s="5"/>
      <c r="J59" s="5"/>
      <c r="K59" s="5"/>
      <c r="L59" s="5" t="s">
        <v>67</v>
      </c>
      <c r="M59" s="5"/>
      <c r="N59" s="8">
        <v>-430.86</v>
      </c>
      <c r="O59" s="5"/>
      <c r="P59" s="8">
        <v>430.86</v>
      </c>
    </row>
    <row r="60" spans="1:16" x14ac:dyDescent="0.25">
      <c r="A60" s="5" t="s">
        <v>81</v>
      </c>
      <c r="B60" s="5"/>
      <c r="C60" s="5"/>
      <c r="D60" s="5"/>
      <c r="E60" s="5"/>
      <c r="F60" s="6"/>
      <c r="G60" s="5"/>
      <c r="H60" s="5"/>
      <c r="I60" s="5"/>
      <c r="J60" s="5"/>
      <c r="K60" s="5"/>
      <c r="L60" s="5"/>
      <c r="M60" s="5"/>
      <c r="N60" s="7">
        <f>ROUND(SUM(N56:N59),5)</f>
        <v>-861.74</v>
      </c>
      <c r="O60" s="5"/>
      <c r="P60" s="7">
        <f>ROUND(SUM(P56:P59),5)</f>
        <v>861.74</v>
      </c>
    </row>
    <row r="61" spans="1:16" x14ac:dyDescent="0.25">
      <c r="A61" s="2" t="s">
        <v>152</v>
      </c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4"/>
      <c r="O61" s="2"/>
      <c r="P61" s="4"/>
    </row>
    <row r="62" spans="1:16" x14ac:dyDescent="0.25">
      <c r="A62" s="1"/>
      <c r="B62" s="2" t="s">
        <v>38</v>
      </c>
      <c r="C62" s="2"/>
      <c r="D62" s="2" t="s">
        <v>166</v>
      </c>
      <c r="E62" s="2"/>
      <c r="F62" s="3">
        <v>46085</v>
      </c>
      <c r="G62" s="2"/>
      <c r="H62" s="2" t="s">
        <v>34</v>
      </c>
      <c r="I62" s="2"/>
      <c r="J62" s="2"/>
      <c r="K62" s="2"/>
      <c r="L62" s="2" t="s">
        <v>41</v>
      </c>
      <c r="M62" s="2"/>
      <c r="N62" s="4"/>
      <c r="O62" s="2"/>
      <c r="P62" s="4">
        <v>-1500</v>
      </c>
    </row>
    <row r="63" spans="1:16" x14ac:dyDescent="0.25">
      <c r="A63" s="2" t="s">
        <v>152</v>
      </c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4"/>
      <c r="O63" s="2"/>
      <c r="P63" s="4"/>
    </row>
    <row r="64" spans="1:16" ht="15.75" thickBot="1" x14ac:dyDescent="0.3">
      <c r="A64" s="1"/>
      <c r="B64" s="5"/>
      <c r="C64" s="5"/>
      <c r="D64" s="5"/>
      <c r="E64" s="5"/>
      <c r="F64" s="6"/>
      <c r="G64" s="5"/>
      <c r="H64" s="5"/>
      <c r="I64" s="5"/>
      <c r="J64" s="5"/>
      <c r="K64" s="5"/>
      <c r="L64" s="5" t="s">
        <v>66</v>
      </c>
      <c r="M64" s="5"/>
      <c r="N64" s="8">
        <v>-1500</v>
      </c>
      <c r="O64" s="5"/>
      <c r="P64" s="8">
        <v>1500</v>
      </c>
    </row>
    <row r="65" spans="1:16" x14ac:dyDescent="0.25">
      <c r="A65" s="5" t="s">
        <v>81</v>
      </c>
      <c r="B65" s="5"/>
      <c r="C65" s="5"/>
      <c r="D65" s="5"/>
      <c r="E65" s="5"/>
      <c r="F65" s="6"/>
      <c r="G65" s="5"/>
      <c r="H65" s="5"/>
      <c r="I65" s="5"/>
      <c r="J65" s="5"/>
      <c r="K65" s="5"/>
      <c r="L65" s="5"/>
      <c r="M65" s="5"/>
      <c r="N65" s="7">
        <f>ROUND(SUM(N63:N64),5)</f>
        <v>-1500</v>
      </c>
      <c r="O65" s="5"/>
      <c r="P65" s="7">
        <f>ROUND(SUM(P63:P64),5)</f>
        <v>1500</v>
      </c>
    </row>
    <row r="66" spans="1:16" x14ac:dyDescent="0.25">
      <c r="A66" s="2" t="s">
        <v>152</v>
      </c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4"/>
      <c r="O66" s="2"/>
      <c r="P66" s="4"/>
    </row>
    <row r="67" spans="1:16" x14ac:dyDescent="0.25">
      <c r="A67" s="1"/>
      <c r="B67" s="2" t="s">
        <v>38</v>
      </c>
      <c r="C67" s="2"/>
      <c r="D67" s="2" t="s">
        <v>167</v>
      </c>
      <c r="E67" s="2"/>
      <c r="F67" s="3">
        <v>46092</v>
      </c>
      <c r="G67" s="2"/>
      <c r="H67" s="2" t="s">
        <v>23</v>
      </c>
      <c r="I67" s="2"/>
      <c r="J67" s="2"/>
      <c r="K67" s="2"/>
      <c r="L67" s="2" t="s">
        <v>41</v>
      </c>
      <c r="M67" s="2"/>
      <c r="N67" s="4"/>
      <c r="O67" s="2"/>
      <c r="P67" s="4">
        <v>-155</v>
      </c>
    </row>
    <row r="68" spans="1:16" x14ac:dyDescent="0.25">
      <c r="A68" s="2" t="s">
        <v>152</v>
      </c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4"/>
      <c r="O68" s="2"/>
      <c r="P68" s="4"/>
    </row>
    <row r="69" spans="1:16" ht="15.75" thickBot="1" x14ac:dyDescent="0.3">
      <c r="A69" s="1"/>
      <c r="B69" s="5"/>
      <c r="C69" s="5"/>
      <c r="D69" s="5"/>
      <c r="E69" s="5"/>
      <c r="F69" s="6"/>
      <c r="G69" s="5"/>
      <c r="H69" s="5"/>
      <c r="I69" s="5"/>
      <c r="J69" s="5"/>
      <c r="K69" s="5"/>
      <c r="L69" s="5" t="s">
        <v>70</v>
      </c>
      <c r="M69" s="5"/>
      <c r="N69" s="8">
        <v>-155</v>
      </c>
      <c r="O69" s="5"/>
      <c r="P69" s="8">
        <v>155</v>
      </c>
    </row>
    <row r="70" spans="1:16" x14ac:dyDescent="0.25">
      <c r="A70" s="5" t="s">
        <v>81</v>
      </c>
      <c r="B70" s="5"/>
      <c r="C70" s="5"/>
      <c r="D70" s="5"/>
      <c r="E70" s="5"/>
      <c r="F70" s="6"/>
      <c r="G70" s="5"/>
      <c r="H70" s="5"/>
      <c r="I70" s="5"/>
      <c r="J70" s="5"/>
      <c r="K70" s="5"/>
      <c r="L70" s="5"/>
      <c r="M70" s="5"/>
      <c r="N70" s="7">
        <f>ROUND(SUM(N68:N69),5)</f>
        <v>-155</v>
      </c>
      <c r="O70" s="5"/>
      <c r="P70" s="7">
        <f>ROUND(SUM(P68:P69),5)</f>
        <v>155</v>
      </c>
    </row>
    <row r="71" spans="1:16" x14ac:dyDescent="0.25">
      <c r="A71" s="2" t="s">
        <v>152</v>
      </c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4"/>
      <c r="O71" s="2"/>
      <c r="P71" s="4"/>
    </row>
    <row r="72" spans="1:16" x14ac:dyDescent="0.25">
      <c r="A72" s="1"/>
      <c r="B72" s="2" t="s">
        <v>37</v>
      </c>
      <c r="C72" s="2"/>
      <c r="D72" s="2" t="s">
        <v>168</v>
      </c>
      <c r="E72" s="2"/>
      <c r="F72" s="3">
        <v>46097</v>
      </c>
      <c r="G72" s="2"/>
      <c r="H72" s="2" t="s">
        <v>22</v>
      </c>
      <c r="I72" s="2"/>
      <c r="J72" s="2"/>
      <c r="K72" s="2"/>
      <c r="L72" s="2" t="s">
        <v>41</v>
      </c>
      <c r="M72" s="2"/>
      <c r="N72" s="4"/>
      <c r="O72" s="2"/>
      <c r="P72" s="4">
        <v>-373.46</v>
      </c>
    </row>
    <row r="73" spans="1:16" x14ac:dyDescent="0.25">
      <c r="A73" s="2" t="s">
        <v>152</v>
      </c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4"/>
      <c r="O73" s="2"/>
      <c r="P73" s="4"/>
    </row>
    <row r="74" spans="1:16" ht="15.75" thickBot="1" x14ac:dyDescent="0.3">
      <c r="A74" s="1"/>
      <c r="B74" s="5" t="s">
        <v>10</v>
      </c>
      <c r="C74" s="5"/>
      <c r="D74" s="5"/>
      <c r="E74" s="5"/>
      <c r="F74" s="6">
        <v>46097</v>
      </c>
      <c r="G74" s="5"/>
      <c r="H74" s="5"/>
      <c r="I74" s="5"/>
      <c r="J74" s="5"/>
      <c r="K74" s="5"/>
      <c r="L74" s="5" t="s">
        <v>70</v>
      </c>
      <c r="M74" s="5"/>
      <c r="N74" s="8">
        <v>-373.46</v>
      </c>
      <c r="O74" s="5"/>
      <c r="P74" s="8">
        <v>373.46</v>
      </c>
    </row>
    <row r="75" spans="1:16" x14ac:dyDescent="0.25">
      <c r="A75" s="5" t="s">
        <v>81</v>
      </c>
      <c r="B75" s="5"/>
      <c r="C75" s="5"/>
      <c r="D75" s="5"/>
      <c r="E75" s="5"/>
      <c r="F75" s="6"/>
      <c r="G75" s="5"/>
      <c r="H75" s="5"/>
      <c r="I75" s="5"/>
      <c r="J75" s="5"/>
      <c r="K75" s="5"/>
      <c r="L75" s="5"/>
      <c r="M75" s="5"/>
      <c r="N75" s="7">
        <f>ROUND(SUM(N73:N74),5)</f>
        <v>-373.46</v>
      </c>
      <c r="O75" s="5"/>
      <c r="P75" s="7">
        <f>ROUND(SUM(P73:P74),5)</f>
        <v>373.46</v>
      </c>
    </row>
    <row r="76" spans="1:16" x14ac:dyDescent="0.25">
      <c r="A76" s="2" t="s">
        <v>152</v>
      </c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4"/>
      <c r="O76" s="2"/>
      <c r="P76" s="4"/>
    </row>
    <row r="77" spans="1:16" x14ac:dyDescent="0.25">
      <c r="A77" s="1"/>
      <c r="B77" s="2" t="s">
        <v>37</v>
      </c>
      <c r="C77" s="2"/>
      <c r="D77" s="2" t="s">
        <v>169</v>
      </c>
      <c r="E77" s="2"/>
      <c r="F77" s="3">
        <v>46096</v>
      </c>
      <c r="G77" s="2"/>
      <c r="H77" s="2" t="s">
        <v>21</v>
      </c>
      <c r="I77" s="2"/>
      <c r="J77" s="2"/>
      <c r="K77" s="2"/>
      <c r="L77" s="2" t="s">
        <v>41</v>
      </c>
      <c r="M77" s="2"/>
      <c r="N77" s="4"/>
      <c r="O77" s="2"/>
      <c r="P77" s="4">
        <v>-243.56</v>
      </c>
    </row>
    <row r="78" spans="1:16" x14ac:dyDescent="0.25">
      <c r="A78" s="2" t="s">
        <v>152</v>
      </c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4"/>
      <c r="O78" s="2"/>
      <c r="P78" s="4"/>
    </row>
    <row r="79" spans="1:16" ht="15.75" thickBot="1" x14ac:dyDescent="0.3">
      <c r="A79" s="1"/>
      <c r="B79" s="5" t="s">
        <v>10</v>
      </c>
      <c r="C79" s="5"/>
      <c r="D79" s="5" t="s">
        <v>170</v>
      </c>
      <c r="E79" s="5"/>
      <c r="F79" s="6">
        <v>46099</v>
      </c>
      <c r="G79" s="5"/>
      <c r="H79" s="5"/>
      <c r="I79" s="5"/>
      <c r="J79" s="5"/>
      <c r="K79" s="5"/>
      <c r="L79" s="5" t="s">
        <v>71</v>
      </c>
      <c r="M79" s="5"/>
      <c r="N79" s="8">
        <v>-243.56</v>
      </c>
      <c r="O79" s="5"/>
      <c r="P79" s="8">
        <v>243.56</v>
      </c>
    </row>
    <row r="80" spans="1:16" x14ac:dyDescent="0.25">
      <c r="A80" s="5" t="s">
        <v>81</v>
      </c>
      <c r="B80" s="5"/>
      <c r="C80" s="5"/>
      <c r="D80" s="5"/>
      <c r="E80" s="5"/>
      <c r="F80" s="6"/>
      <c r="G80" s="5"/>
      <c r="H80" s="5"/>
      <c r="I80" s="5"/>
      <c r="J80" s="5"/>
      <c r="K80" s="5"/>
      <c r="L80" s="5"/>
      <c r="M80" s="5"/>
      <c r="N80" s="7">
        <f>ROUND(SUM(N78:N79),5)</f>
        <v>-243.56</v>
      </c>
      <c r="O80" s="5"/>
      <c r="P80" s="7">
        <f>ROUND(SUM(P78:P79),5)</f>
        <v>243.56</v>
      </c>
    </row>
    <row r="81" spans="1:16" x14ac:dyDescent="0.25">
      <c r="A81" s="2" t="s">
        <v>152</v>
      </c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4"/>
      <c r="O81" s="2"/>
      <c r="P81" s="4"/>
    </row>
    <row r="82" spans="1:16" x14ac:dyDescent="0.25">
      <c r="A82" s="1"/>
      <c r="B82" s="2" t="s">
        <v>38</v>
      </c>
      <c r="C82" s="2"/>
      <c r="D82" s="2" t="s">
        <v>171</v>
      </c>
      <c r="E82" s="2"/>
      <c r="F82" s="3">
        <v>46106</v>
      </c>
      <c r="G82" s="2"/>
      <c r="H82" s="2" t="s">
        <v>199</v>
      </c>
      <c r="I82" s="2"/>
      <c r="J82" s="2"/>
      <c r="K82" s="2"/>
      <c r="L82" s="2" t="s">
        <v>41</v>
      </c>
      <c r="M82" s="2"/>
      <c r="N82" s="4"/>
      <c r="O82" s="2"/>
      <c r="P82" s="4">
        <v>-4500</v>
      </c>
    </row>
    <row r="83" spans="1:16" x14ac:dyDescent="0.25">
      <c r="A83" s="2" t="s">
        <v>152</v>
      </c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4"/>
      <c r="O83" s="2"/>
      <c r="P83" s="4"/>
    </row>
    <row r="84" spans="1:16" ht="15.75" thickBot="1" x14ac:dyDescent="0.3">
      <c r="A84" s="1"/>
      <c r="B84" s="5"/>
      <c r="C84" s="5"/>
      <c r="D84" s="5"/>
      <c r="E84" s="5"/>
      <c r="F84" s="6"/>
      <c r="G84" s="5"/>
      <c r="H84" s="5"/>
      <c r="I84" s="5"/>
      <c r="J84" s="5"/>
      <c r="K84" s="5"/>
      <c r="L84" s="5" t="s">
        <v>70</v>
      </c>
      <c r="M84" s="5"/>
      <c r="N84" s="8">
        <v>-4500</v>
      </c>
      <c r="O84" s="5"/>
      <c r="P84" s="8">
        <v>4500</v>
      </c>
    </row>
    <row r="85" spans="1:16" x14ac:dyDescent="0.25">
      <c r="A85" s="5" t="s">
        <v>81</v>
      </c>
      <c r="B85" s="5"/>
      <c r="C85" s="5"/>
      <c r="D85" s="5"/>
      <c r="E85" s="5"/>
      <c r="F85" s="6"/>
      <c r="G85" s="5"/>
      <c r="H85" s="5"/>
      <c r="I85" s="5"/>
      <c r="J85" s="5"/>
      <c r="K85" s="5"/>
      <c r="L85" s="5"/>
      <c r="M85" s="5"/>
      <c r="N85" s="7">
        <f>ROUND(SUM(N83:N84),5)</f>
        <v>-4500</v>
      </c>
      <c r="O85" s="5"/>
      <c r="P85" s="7">
        <f>ROUND(SUM(P83:P84),5)</f>
        <v>4500</v>
      </c>
    </row>
    <row r="86" spans="1:16" x14ac:dyDescent="0.25">
      <c r="A86" s="2" t="s">
        <v>152</v>
      </c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4"/>
      <c r="O86" s="2"/>
      <c r="P86" s="4"/>
    </row>
    <row r="87" spans="1:16" x14ac:dyDescent="0.25">
      <c r="A87" s="1"/>
      <c r="B87" s="2" t="s">
        <v>37</v>
      </c>
      <c r="C87" s="2"/>
      <c r="D87" s="2" t="s">
        <v>172</v>
      </c>
      <c r="E87" s="2"/>
      <c r="F87" s="3">
        <v>46111</v>
      </c>
      <c r="G87" s="2"/>
      <c r="H87" s="2" t="s">
        <v>26</v>
      </c>
      <c r="I87" s="2"/>
      <c r="J87" s="2"/>
      <c r="K87" s="2"/>
      <c r="L87" s="2" t="s">
        <v>41</v>
      </c>
      <c r="M87" s="2"/>
      <c r="N87" s="4"/>
      <c r="O87" s="2"/>
      <c r="P87" s="4">
        <v>-3354.54</v>
      </c>
    </row>
    <row r="88" spans="1:16" x14ac:dyDescent="0.25">
      <c r="A88" s="2" t="s">
        <v>152</v>
      </c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4"/>
      <c r="O88" s="2"/>
      <c r="P88" s="4"/>
    </row>
    <row r="89" spans="1:16" ht="15.75" thickBot="1" x14ac:dyDescent="0.3">
      <c r="A89" s="1"/>
      <c r="B89" s="5" t="s">
        <v>10</v>
      </c>
      <c r="C89" s="5"/>
      <c r="D89" s="5"/>
      <c r="E89" s="5"/>
      <c r="F89" s="6">
        <v>46108</v>
      </c>
      <c r="G89" s="5"/>
      <c r="H89" s="5"/>
      <c r="I89" s="5"/>
      <c r="J89" s="5"/>
      <c r="K89" s="5"/>
      <c r="L89" s="5" t="s">
        <v>71</v>
      </c>
      <c r="M89" s="5"/>
      <c r="N89" s="8">
        <v>-3354.54</v>
      </c>
      <c r="O89" s="5"/>
      <c r="P89" s="8">
        <v>3354.54</v>
      </c>
    </row>
    <row r="90" spans="1:16" x14ac:dyDescent="0.25">
      <c r="A90" s="5" t="s">
        <v>81</v>
      </c>
      <c r="B90" s="5"/>
      <c r="C90" s="5"/>
      <c r="D90" s="5"/>
      <c r="E90" s="5"/>
      <c r="F90" s="6"/>
      <c r="G90" s="5"/>
      <c r="H90" s="5"/>
      <c r="I90" s="5"/>
      <c r="J90" s="5"/>
      <c r="K90" s="5"/>
      <c r="L90" s="5"/>
      <c r="M90" s="5"/>
      <c r="N90" s="7">
        <f>ROUND(SUM(N88:N89),5)</f>
        <v>-3354.54</v>
      </c>
      <c r="O90" s="5"/>
      <c r="P90" s="7">
        <f>ROUND(SUM(P88:P89),5)</f>
        <v>3354.54</v>
      </c>
    </row>
    <row r="91" spans="1:16" x14ac:dyDescent="0.25">
      <c r="A91" s="2" t="s">
        <v>152</v>
      </c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4"/>
      <c r="O91" s="2"/>
      <c r="P91" s="4"/>
    </row>
    <row r="92" spans="1:16" x14ac:dyDescent="0.25">
      <c r="A92" s="1"/>
      <c r="B92" s="2" t="s">
        <v>38</v>
      </c>
      <c r="C92" s="2"/>
      <c r="D92" s="2" t="s">
        <v>173</v>
      </c>
      <c r="E92" s="2"/>
      <c r="F92" s="3">
        <v>46111</v>
      </c>
      <c r="G92" s="2"/>
      <c r="H92" s="2" t="s">
        <v>200</v>
      </c>
      <c r="I92" s="2"/>
      <c r="J92" s="2"/>
      <c r="K92" s="2"/>
      <c r="L92" s="2" t="s">
        <v>41</v>
      </c>
      <c r="M92" s="2"/>
      <c r="N92" s="4"/>
      <c r="O92" s="2"/>
      <c r="P92" s="4">
        <v>-71.41</v>
      </c>
    </row>
    <row r="93" spans="1:16" x14ac:dyDescent="0.25">
      <c r="A93" s="2" t="s">
        <v>152</v>
      </c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4"/>
      <c r="O93" s="2"/>
      <c r="P93" s="4"/>
    </row>
    <row r="94" spans="1:16" ht="15.75" thickBot="1" x14ac:dyDescent="0.3">
      <c r="A94" s="1"/>
      <c r="B94" s="5"/>
      <c r="C94" s="5"/>
      <c r="D94" s="5"/>
      <c r="E94" s="5"/>
      <c r="F94" s="6"/>
      <c r="G94" s="5"/>
      <c r="H94" s="5"/>
      <c r="I94" s="5"/>
      <c r="J94" s="5"/>
      <c r="K94" s="5"/>
      <c r="L94" s="5" t="s">
        <v>212</v>
      </c>
      <c r="M94" s="5"/>
      <c r="N94" s="8">
        <v>-71.41</v>
      </c>
      <c r="O94" s="5"/>
      <c r="P94" s="8">
        <v>71.41</v>
      </c>
    </row>
    <row r="95" spans="1:16" x14ac:dyDescent="0.25">
      <c r="A95" s="5" t="s">
        <v>81</v>
      </c>
      <c r="B95" s="5"/>
      <c r="C95" s="5"/>
      <c r="D95" s="5"/>
      <c r="E95" s="5"/>
      <c r="F95" s="6"/>
      <c r="G95" s="5"/>
      <c r="H95" s="5"/>
      <c r="I95" s="5"/>
      <c r="J95" s="5"/>
      <c r="K95" s="5"/>
      <c r="L95" s="5"/>
      <c r="M95" s="5"/>
      <c r="N95" s="7">
        <f>ROUND(SUM(N93:N94),5)</f>
        <v>-71.41</v>
      </c>
      <c r="O95" s="5"/>
      <c r="P95" s="7">
        <f>ROUND(SUM(P93:P94),5)</f>
        <v>71.41</v>
      </c>
    </row>
    <row r="96" spans="1:16" x14ac:dyDescent="0.25">
      <c r="A96" s="2" t="s">
        <v>152</v>
      </c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4"/>
      <c r="O96" s="2"/>
      <c r="P96" s="4"/>
    </row>
    <row r="97" spans="1:16" x14ac:dyDescent="0.25">
      <c r="A97" s="1"/>
      <c r="B97" s="2" t="s">
        <v>37</v>
      </c>
      <c r="C97" s="2"/>
      <c r="D97" s="2" t="s">
        <v>174</v>
      </c>
      <c r="E97" s="2"/>
      <c r="F97" s="3">
        <v>46111</v>
      </c>
      <c r="G97" s="2"/>
      <c r="H97" s="2" t="s">
        <v>35</v>
      </c>
      <c r="I97" s="2"/>
      <c r="J97" s="2"/>
      <c r="K97" s="2"/>
      <c r="L97" s="2" t="s">
        <v>41</v>
      </c>
      <c r="M97" s="2"/>
      <c r="N97" s="4"/>
      <c r="O97" s="2"/>
      <c r="P97" s="4">
        <v>-27973.16</v>
      </c>
    </row>
    <row r="98" spans="1:16" x14ac:dyDescent="0.25">
      <c r="A98" s="2" t="s">
        <v>152</v>
      </c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4"/>
      <c r="O98" s="2"/>
      <c r="P98" s="4"/>
    </row>
    <row r="99" spans="1:16" ht="15.75" thickBot="1" x14ac:dyDescent="0.3">
      <c r="A99" s="1"/>
      <c r="B99" s="5" t="s">
        <v>10</v>
      </c>
      <c r="C99" s="5"/>
      <c r="D99" s="5" t="s">
        <v>175</v>
      </c>
      <c r="E99" s="5"/>
      <c r="F99" s="6">
        <v>46112</v>
      </c>
      <c r="G99" s="5"/>
      <c r="H99" s="5"/>
      <c r="I99" s="5"/>
      <c r="J99" s="5"/>
      <c r="K99" s="5"/>
      <c r="L99" s="5" t="s">
        <v>60</v>
      </c>
      <c r="M99" s="5"/>
      <c r="N99" s="8">
        <v>-27973.16</v>
      </c>
      <c r="O99" s="5"/>
      <c r="P99" s="8">
        <v>27973.16</v>
      </c>
    </row>
    <row r="100" spans="1:16" x14ac:dyDescent="0.25">
      <c r="A100" s="5" t="s">
        <v>81</v>
      </c>
      <c r="B100" s="5"/>
      <c r="C100" s="5"/>
      <c r="D100" s="5"/>
      <c r="E100" s="5"/>
      <c r="F100" s="6"/>
      <c r="G100" s="5"/>
      <c r="H100" s="5"/>
      <c r="I100" s="5"/>
      <c r="J100" s="5"/>
      <c r="K100" s="5"/>
      <c r="L100" s="5"/>
      <c r="M100" s="5"/>
      <c r="N100" s="7">
        <f>ROUND(SUM(N98:N99),5)</f>
        <v>-27973.16</v>
      </c>
      <c r="O100" s="5"/>
      <c r="P100" s="7">
        <f>ROUND(SUM(P98:P99),5)</f>
        <v>27973.16</v>
      </c>
    </row>
    <row r="101" spans="1:16" x14ac:dyDescent="0.25">
      <c r="A101" s="2" t="s">
        <v>152</v>
      </c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4"/>
      <c r="O101" s="2"/>
      <c r="P101" s="4"/>
    </row>
    <row r="102" spans="1:16" x14ac:dyDescent="0.25">
      <c r="A102" s="1"/>
      <c r="B102" s="2" t="s">
        <v>37</v>
      </c>
      <c r="C102" s="2"/>
      <c r="D102" s="2" t="s">
        <v>176</v>
      </c>
      <c r="E102" s="2"/>
      <c r="F102" s="3">
        <v>46112</v>
      </c>
      <c r="G102" s="2"/>
      <c r="H102" s="2" t="s">
        <v>21</v>
      </c>
      <c r="I102" s="2"/>
      <c r="J102" s="2"/>
      <c r="K102" s="2"/>
      <c r="L102" s="2" t="s">
        <v>41</v>
      </c>
      <c r="M102" s="2"/>
      <c r="N102" s="4"/>
      <c r="O102" s="2"/>
      <c r="P102" s="4">
        <v>-1190.75</v>
      </c>
    </row>
    <row r="103" spans="1:16" x14ac:dyDescent="0.25">
      <c r="A103" s="2" t="s">
        <v>152</v>
      </c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4"/>
      <c r="O103" s="2"/>
      <c r="P103" s="4"/>
    </row>
    <row r="104" spans="1:16" ht="15.75" thickBot="1" x14ac:dyDescent="0.3">
      <c r="A104" s="1"/>
      <c r="B104" s="5" t="s">
        <v>10</v>
      </c>
      <c r="C104" s="5"/>
      <c r="D104" s="5" t="s">
        <v>177</v>
      </c>
      <c r="E104" s="5"/>
      <c r="F104" s="6">
        <v>46112</v>
      </c>
      <c r="G104" s="5"/>
      <c r="H104" s="5"/>
      <c r="I104" s="5"/>
      <c r="J104" s="5"/>
      <c r="K104" s="5"/>
      <c r="L104" s="5" t="s">
        <v>71</v>
      </c>
      <c r="M104" s="5"/>
      <c r="N104" s="8">
        <v>-1190.75</v>
      </c>
      <c r="O104" s="5"/>
      <c r="P104" s="8">
        <v>1190.75</v>
      </c>
    </row>
    <row r="105" spans="1:16" x14ac:dyDescent="0.25">
      <c r="A105" s="5" t="s">
        <v>81</v>
      </c>
      <c r="B105" s="5"/>
      <c r="C105" s="5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7">
        <f>ROUND(SUM(N103:N104),5)</f>
        <v>-1190.75</v>
      </c>
      <c r="O105" s="5"/>
      <c r="P105" s="7">
        <f>ROUND(SUM(P103:P104),5)</f>
        <v>1190.75</v>
      </c>
    </row>
    <row r="106" spans="1:16" x14ac:dyDescent="0.25">
      <c r="A106" s="2" t="s">
        <v>152</v>
      </c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4"/>
      <c r="O106" s="2"/>
      <c r="P106" s="4"/>
    </row>
    <row r="107" spans="1:16" x14ac:dyDescent="0.25">
      <c r="A107" s="1"/>
      <c r="B107" s="2" t="s">
        <v>153</v>
      </c>
      <c r="C107" s="2"/>
      <c r="D107" s="2" t="s">
        <v>178</v>
      </c>
      <c r="E107" s="2"/>
      <c r="F107" s="3">
        <v>46091</v>
      </c>
      <c r="G107" s="2"/>
      <c r="H107" s="2" t="s">
        <v>201</v>
      </c>
      <c r="I107" s="2"/>
      <c r="J107" s="2"/>
      <c r="K107" s="2"/>
      <c r="L107" s="2" t="s">
        <v>41</v>
      </c>
      <c r="M107" s="2"/>
      <c r="N107" s="4"/>
      <c r="O107" s="2"/>
      <c r="P107" s="4">
        <v>-1051.8399999999999</v>
      </c>
    </row>
    <row r="108" spans="1:16" x14ac:dyDescent="0.25">
      <c r="A108" s="2" t="s">
        <v>152</v>
      </c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4"/>
      <c r="O108" s="2"/>
      <c r="P108" s="4"/>
    </row>
    <row r="109" spans="1:16" x14ac:dyDescent="0.25">
      <c r="A109" s="5"/>
      <c r="B109" s="5"/>
      <c r="C109" s="5"/>
      <c r="D109" s="5"/>
      <c r="E109" s="5"/>
      <c r="F109" s="6"/>
      <c r="G109" s="5"/>
      <c r="H109" s="5"/>
      <c r="I109" s="5"/>
      <c r="J109" s="5"/>
      <c r="K109" s="5"/>
      <c r="L109" s="5" t="s">
        <v>58</v>
      </c>
      <c r="M109" s="5"/>
      <c r="N109" s="7">
        <v>-1151.2</v>
      </c>
      <c r="O109" s="5"/>
      <c r="P109" s="7">
        <v>1151.2</v>
      </c>
    </row>
    <row r="110" spans="1:16" x14ac:dyDescent="0.25">
      <c r="A110" s="5"/>
      <c r="B110" s="5"/>
      <c r="C110" s="5"/>
      <c r="D110" s="5"/>
      <c r="E110" s="5"/>
      <c r="F110" s="6"/>
      <c r="G110" s="5"/>
      <c r="H110" s="5"/>
      <c r="I110" s="5"/>
      <c r="J110" s="5"/>
      <c r="K110" s="5"/>
      <c r="L110" s="5" t="s">
        <v>58</v>
      </c>
      <c r="M110" s="5"/>
      <c r="N110" s="7">
        <v>-183.52</v>
      </c>
      <c r="O110" s="5"/>
      <c r="P110" s="7">
        <v>183.52</v>
      </c>
    </row>
    <row r="111" spans="1:16" x14ac:dyDescent="0.25">
      <c r="A111" s="5"/>
      <c r="B111" s="5"/>
      <c r="C111" s="5"/>
      <c r="D111" s="5"/>
      <c r="E111" s="5"/>
      <c r="F111" s="6"/>
      <c r="G111" s="5"/>
      <c r="H111" s="5"/>
      <c r="I111" s="5"/>
      <c r="J111" s="5"/>
      <c r="K111" s="5"/>
      <c r="L111" s="5" t="s">
        <v>213</v>
      </c>
      <c r="M111" s="5"/>
      <c r="N111" s="7">
        <v>106.78</v>
      </c>
      <c r="O111" s="5"/>
      <c r="P111" s="7">
        <v>-106.78</v>
      </c>
    </row>
    <row r="112" spans="1:16" x14ac:dyDescent="0.25">
      <c r="A112" s="5"/>
      <c r="B112" s="5"/>
      <c r="C112" s="5"/>
      <c r="D112" s="5"/>
      <c r="E112" s="5"/>
      <c r="F112" s="6"/>
      <c r="G112" s="5"/>
      <c r="H112" s="5"/>
      <c r="I112" s="5"/>
      <c r="J112" s="5"/>
      <c r="K112" s="5"/>
      <c r="L112" s="5" t="s">
        <v>65</v>
      </c>
      <c r="M112" s="5"/>
      <c r="N112" s="7">
        <v>-86.49</v>
      </c>
      <c r="O112" s="5"/>
      <c r="P112" s="7">
        <v>86.49</v>
      </c>
    </row>
    <row r="113" spans="1:16" x14ac:dyDescent="0.25">
      <c r="A113" s="5"/>
      <c r="B113" s="5"/>
      <c r="C113" s="5"/>
      <c r="D113" s="5"/>
      <c r="E113" s="5"/>
      <c r="F113" s="6"/>
      <c r="G113" s="5"/>
      <c r="H113" s="5"/>
      <c r="I113" s="5"/>
      <c r="J113" s="5"/>
      <c r="K113" s="5"/>
      <c r="L113" s="5" t="s">
        <v>214</v>
      </c>
      <c r="M113" s="5"/>
      <c r="N113" s="7">
        <v>86.49</v>
      </c>
      <c r="O113" s="5"/>
      <c r="P113" s="7">
        <v>-86.49</v>
      </c>
    </row>
    <row r="114" spans="1:16" x14ac:dyDescent="0.25">
      <c r="A114" s="5"/>
      <c r="B114" s="5"/>
      <c r="C114" s="5"/>
      <c r="D114" s="5"/>
      <c r="E114" s="5"/>
      <c r="F114" s="6"/>
      <c r="G114" s="5"/>
      <c r="H114" s="5"/>
      <c r="I114" s="5"/>
      <c r="J114" s="5"/>
      <c r="K114" s="5"/>
      <c r="L114" s="5" t="s">
        <v>63</v>
      </c>
      <c r="M114" s="5"/>
      <c r="N114" s="7">
        <v>10</v>
      </c>
      <c r="O114" s="5"/>
      <c r="P114" s="7">
        <v>-10</v>
      </c>
    </row>
    <row r="115" spans="1:16" x14ac:dyDescent="0.25">
      <c r="A115" s="5"/>
      <c r="B115" s="5"/>
      <c r="C115" s="5"/>
      <c r="D115" s="5"/>
      <c r="E115" s="5"/>
      <c r="F115" s="6"/>
      <c r="G115" s="5"/>
      <c r="H115" s="5"/>
      <c r="I115" s="5"/>
      <c r="J115" s="5"/>
      <c r="K115" s="5"/>
      <c r="L115" s="5" t="s">
        <v>215</v>
      </c>
      <c r="M115" s="5"/>
      <c r="N115" s="7">
        <v>64</v>
      </c>
      <c r="O115" s="5"/>
      <c r="P115" s="7">
        <v>-64</v>
      </c>
    </row>
    <row r="116" spans="1:16" x14ac:dyDescent="0.25">
      <c r="A116" s="5"/>
      <c r="B116" s="5"/>
      <c r="C116" s="5"/>
      <c r="D116" s="5"/>
      <c r="E116" s="5"/>
      <c r="F116" s="6"/>
      <c r="G116" s="5"/>
      <c r="H116" s="5"/>
      <c r="I116" s="5"/>
      <c r="J116" s="5"/>
      <c r="K116" s="5"/>
      <c r="L116" s="5" t="s">
        <v>64</v>
      </c>
      <c r="M116" s="5"/>
      <c r="N116" s="7">
        <v>-82.75</v>
      </c>
      <c r="O116" s="5"/>
      <c r="P116" s="7">
        <v>82.75</v>
      </c>
    </row>
    <row r="117" spans="1:16" x14ac:dyDescent="0.25">
      <c r="A117" s="5"/>
      <c r="B117" s="5"/>
      <c r="C117" s="5"/>
      <c r="D117" s="5"/>
      <c r="E117" s="5"/>
      <c r="F117" s="6"/>
      <c r="G117" s="5"/>
      <c r="H117" s="5"/>
      <c r="I117" s="5"/>
      <c r="J117" s="5"/>
      <c r="K117" s="5"/>
      <c r="L117" s="5" t="s">
        <v>215</v>
      </c>
      <c r="M117" s="5"/>
      <c r="N117" s="7">
        <v>82.75</v>
      </c>
      <c r="O117" s="5"/>
      <c r="P117" s="7">
        <v>-82.75</v>
      </c>
    </row>
    <row r="118" spans="1:16" x14ac:dyDescent="0.25">
      <c r="A118" s="5"/>
      <c r="B118" s="5"/>
      <c r="C118" s="5"/>
      <c r="D118" s="5"/>
      <c r="E118" s="5"/>
      <c r="F118" s="6"/>
      <c r="G118" s="5"/>
      <c r="H118" s="5"/>
      <c r="I118" s="5"/>
      <c r="J118" s="5"/>
      <c r="K118" s="5"/>
      <c r="L118" s="5" t="s">
        <v>215</v>
      </c>
      <c r="M118" s="5"/>
      <c r="N118" s="7">
        <v>82.75</v>
      </c>
      <c r="O118" s="5"/>
      <c r="P118" s="7">
        <v>-82.75</v>
      </c>
    </row>
    <row r="119" spans="1:16" x14ac:dyDescent="0.25">
      <c r="A119" s="5"/>
      <c r="B119" s="5"/>
      <c r="C119" s="5"/>
      <c r="D119" s="5"/>
      <c r="E119" s="5"/>
      <c r="F119" s="6"/>
      <c r="G119" s="5"/>
      <c r="H119" s="5"/>
      <c r="I119" s="5"/>
      <c r="J119" s="5"/>
      <c r="K119" s="5"/>
      <c r="L119" s="5" t="s">
        <v>64</v>
      </c>
      <c r="M119" s="5"/>
      <c r="N119" s="7">
        <v>-19.350000000000001</v>
      </c>
      <c r="O119" s="5"/>
      <c r="P119" s="7">
        <v>19.350000000000001</v>
      </c>
    </row>
    <row r="120" spans="1:16" x14ac:dyDescent="0.25">
      <c r="A120" s="5"/>
      <c r="B120" s="5"/>
      <c r="C120" s="5"/>
      <c r="D120" s="5"/>
      <c r="E120" s="5"/>
      <c r="F120" s="6"/>
      <c r="G120" s="5"/>
      <c r="H120" s="5"/>
      <c r="I120" s="5"/>
      <c r="J120" s="5"/>
      <c r="K120" s="5"/>
      <c r="L120" s="5" t="s">
        <v>215</v>
      </c>
      <c r="M120" s="5"/>
      <c r="N120" s="7">
        <v>19.350000000000001</v>
      </c>
      <c r="O120" s="5"/>
      <c r="P120" s="7">
        <v>-19.350000000000001</v>
      </c>
    </row>
    <row r="121" spans="1:16" ht="15.75" thickBot="1" x14ac:dyDescent="0.3">
      <c r="A121" s="5"/>
      <c r="B121" s="5"/>
      <c r="C121" s="5"/>
      <c r="D121" s="5"/>
      <c r="E121" s="5"/>
      <c r="F121" s="6"/>
      <c r="G121" s="5"/>
      <c r="H121" s="5"/>
      <c r="I121" s="5"/>
      <c r="J121" s="5"/>
      <c r="K121" s="5"/>
      <c r="L121" s="5" t="s">
        <v>215</v>
      </c>
      <c r="M121" s="5"/>
      <c r="N121" s="8">
        <v>19.350000000000001</v>
      </c>
      <c r="O121" s="5"/>
      <c r="P121" s="8">
        <v>-19.350000000000001</v>
      </c>
    </row>
    <row r="122" spans="1:16" x14ac:dyDescent="0.25">
      <c r="A122" s="5" t="s">
        <v>81</v>
      </c>
      <c r="B122" s="5"/>
      <c r="C122" s="5"/>
      <c r="D122" s="5"/>
      <c r="E122" s="5"/>
      <c r="F122" s="6"/>
      <c r="G122" s="5"/>
      <c r="H122" s="5"/>
      <c r="I122" s="5"/>
      <c r="J122" s="5"/>
      <c r="K122" s="5"/>
      <c r="L122" s="5"/>
      <c r="M122" s="5"/>
      <c r="N122" s="7">
        <f>ROUND(SUM(N108:N121),5)</f>
        <v>-1051.8399999999999</v>
      </c>
      <c r="O122" s="5"/>
      <c r="P122" s="7">
        <f>ROUND(SUM(P108:P121),5)</f>
        <v>1051.8399999999999</v>
      </c>
    </row>
    <row r="123" spans="1:16" x14ac:dyDescent="0.25">
      <c r="A123" s="2" t="s">
        <v>152</v>
      </c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4"/>
      <c r="O123" s="2"/>
      <c r="P123" s="4"/>
    </row>
    <row r="124" spans="1:16" x14ac:dyDescent="0.25">
      <c r="A124" s="1"/>
      <c r="B124" s="2" t="s">
        <v>153</v>
      </c>
      <c r="C124" s="2"/>
      <c r="D124" s="2" t="s">
        <v>179</v>
      </c>
      <c r="E124" s="2"/>
      <c r="F124" s="3">
        <v>46091</v>
      </c>
      <c r="G124" s="2"/>
      <c r="H124" s="2" t="s">
        <v>202</v>
      </c>
      <c r="I124" s="2"/>
      <c r="J124" s="2"/>
      <c r="K124" s="2"/>
      <c r="L124" s="2" t="s">
        <v>41</v>
      </c>
      <c r="M124" s="2"/>
      <c r="N124" s="4"/>
      <c r="O124" s="2"/>
      <c r="P124" s="4">
        <v>-987.26</v>
      </c>
    </row>
    <row r="125" spans="1:16" x14ac:dyDescent="0.25">
      <c r="A125" s="2" t="s">
        <v>152</v>
      </c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4"/>
      <c r="O125" s="2"/>
      <c r="P125" s="4"/>
    </row>
    <row r="126" spans="1:16" x14ac:dyDescent="0.25">
      <c r="A126" s="5"/>
      <c r="B126" s="5"/>
      <c r="C126" s="5"/>
      <c r="D126" s="5"/>
      <c r="E126" s="5"/>
      <c r="F126" s="6"/>
      <c r="G126" s="5"/>
      <c r="H126" s="5"/>
      <c r="I126" s="5"/>
      <c r="J126" s="5"/>
      <c r="K126" s="5"/>
      <c r="L126" s="5" t="s">
        <v>61</v>
      </c>
      <c r="M126" s="5"/>
      <c r="N126" s="7">
        <v>-1280.6099999999999</v>
      </c>
      <c r="O126" s="5"/>
      <c r="P126" s="7">
        <v>1280.6099999999999</v>
      </c>
    </row>
    <row r="127" spans="1:16" x14ac:dyDescent="0.25">
      <c r="A127" s="5"/>
      <c r="B127" s="5"/>
      <c r="C127" s="5"/>
      <c r="D127" s="5"/>
      <c r="E127" s="5"/>
      <c r="F127" s="6"/>
      <c r="G127" s="5"/>
      <c r="H127" s="5"/>
      <c r="I127" s="5"/>
      <c r="J127" s="5"/>
      <c r="K127" s="5"/>
      <c r="L127" s="5" t="s">
        <v>213</v>
      </c>
      <c r="M127" s="5"/>
      <c r="N127" s="7">
        <v>102.45</v>
      </c>
      <c r="O127" s="5"/>
      <c r="P127" s="7">
        <v>-102.45</v>
      </c>
    </row>
    <row r="128" spans="1:16" x14ac:dyDescent="0.25">
      <c r="A128" s="5"/>
      <c r="B128" s="5"/>
      <c r="C128" s="5"/>
      <c r="D128" s="5"/>
      <c r="E128" s="5"/>
      <c r="F128" s="6"/>
      <c r="G128" s="5"/>
      <c r="H128" s="5"/>
      <c r="I128" s="5"/>
      <c r="J128" s="5"/>
      <c r="K128" s="5"/>
      <c r="L128" s="5" t="s">
        <v>63</v>
      </c>
      <c r="M128" s="5"/>
      <c r="N128" s="7">
        <v>10</v>
      </c>
      <c r="O128" s="5"/>
      <c r="P128" s="7">
        <v>-10</v>
      </c>
    </row>
    <row r="129" spans="1:16" x14ac:dyDescent="0.25">
      <c r="A129" s="5"/>
      <c r="B129" s="5"/>
      <c r="C129" s="5"/>
      <c r="D129" s="5"/>
      <c r="E129" s="5"/>
      <c r="F129" s="6"/>
      <c r="G129" s="5"/>
      <c r="H129" s="5"/>
      <c r="I129" s="5"/>
      <c r="J129" s="5"/>
      <c r="K129" s="5"/>
      <c r="L129" s="5" t="s">
        <v>63</v>
      </c>
      <c r="M129" s="5"/>
      <c r="N129" s="7">
        <v>18.93</v>
      </c>
      <c r="O129" s="5"/>
      <c r="P129" s="7">
        <v>-18.93</v>
      </c>
    </row>
    <row r="130" spans="1:16" x14ac:dyDescent="0.25">
      <c r="A130" s="5"/>
      <c r="B130" s="5"/>
      <c r="C130" s="5"/>
      <c r="D130" s="5"/>
      <c r="E130" s="5"/>
      <c r="F130" s="6"/>
      <c r="G130" s="5"/>
      <c r="H130" s="5"/>
      <c r="I130" s="5"/>
      <c r="J130" s="5"/>
      <c r="K130" s="5"/>
      <c r="L130" s="5" t="s">
        <v>63</v>
      </c>
      <c r="M130" s="5"/>
      <c r="N130" s="7">
        <v>6</v>
      </c>
      <c r="O130" s="5"/>
      <c r="P130" s="7">
        <v>-6</v>
      </c>
    </row>
    <row r="131" spans="1:16" x14ac:dyDescent="0.25">
      <c r="A131" s="5"/>
      <c r="B131" s="5"/>
      <c r="C131" s="5"/>
      <c r="D131" s="5"/>
      <c r="E131" s="5"/>
      <c r="F131" s="6"/>
      <c r="G131" s="5"/>
      <c r="H131" s="5"/>
      <c r="I131" s="5"/>
      <c r="J131" s="5"/>
      <c r="K131" s="5"/>
      <c r="L131" s="5" t="s">
        <v>65</v>
      </c>
      <c r="M131" s="5"/>
      <c r="N131" s="7">
        <v>-82.98</v>
      </c>
      <c r="O131" s="5"/>
      <c r="P131" s="7">
        <v>82.98</v>
      </c>
    </row>
    <row r="132" spans="1:16" x14ac:dyDescent="0.25">
      <c r="A132" s="5"/>
      <c r="B132" s="5"/>
      <c r="C132" s="5"/>
      <c r="D132" s="5"/>
      <c r="E132" s="5"/>
      <c r="F132" s="6"/>
      <c r="G132" s="5"/>
      <c r="H132" s="5"/>
      <c r="I132" s="5"/>
      <c r="J132" s="5"/>
      <c r="K132" s="5"/>
      <c r="L132" s="5" t="s">
        <v>214</v>
      </c>
      <c r="M132" s="5"/>
      <c r="N132" s="7">
        <v>82.98</v>
      </c>
      <c r="O132" s="5"/>
      <c r="P132" s="7">
        <v>-82.98</v>
      </c>
    </row>
    <row r="133" spans="1:16" x14ac:dyDescent="0.25">
      <c r="A133" s="5"/>
      <c r="B133" s="5"/>
      <c r="C133" s="5"/>
      <c r="D133" s="5"/>
      <c r="E133" s="5"/>
      <c r="F133" s="6"/>
      <c r="G133" s="5"/>
      <c r="H133" s="5"/>
      <c r="I133" s="5"/>
      <c r="J133" s="5"/>
      <c r="K133" s="5"/>
      <c r="L133" s="5" t="s">
        <v>215</v>
      </c>
      <c r="M133" s="5"/>
      <c r="N133" s="7">
        <v>58</v>
      </c>
      <c r="O133" s="5"/>
      <c r="P133" s="7">
        <v>-58</v>
      </c>
    </row>
    <row r="134" spans="1:16" x14ac:dyDescent="0.25">
      <c r="A134" s="5"/>
      <c r="B134" s="5"/>
      <c r="C134" s="5"/>
      <c r="D134" s="5"/>
      <c r="E134" s="5"/>
      <c r="F134" s="6"/>
      <c r="G134" s="5"/>
      <c r="H134" s="5"/>
      <c r="I134" s="5"/>
      <c r="J134" s="5"/>
      <c r="K134" s="5"/>
      <c r="L134" s="5" t="s">
        <v>64</v>
      </c>
      <c r="M134" s="5"/>
      <c r="N134" s="7">
        <v>-79.400000000000006</v>
      </c>
      <c r="O134" s="5"/>
      <c r="P134" s="7">
        <v>79.400000000000006</v>
      </c>
    </row>
    <row r="135" spans="1:16" x14ac:dyDescent="0.25">
      <c r="A135" s="5"/>
      <c r="B135" s="5"/>
      <c r="C135" s="5"/>
      <c r="D135" s="5"/>
      <c r="E135" s="5"/>
      <c r="F135" s="6"/>
      <c r="G135" s="5"/>
      <c r="H135" s="5"/>
      <c r="I135" s="5"/>
      <c r="J135" s="5"/>
      <c r="K135" s="5"/>
      <c r="L135" s="5" t="s">
        <v>215</v>
      </c>
      <c r="M135" s="5"/>
      <c r="N135" s="7">
        <v>79.400000000000006</v>
      </c>
      <c r="O135" s="5"/>
      <c r="P135" s="7">
        <v>-79.400000000000006</v>
      </c>
    </row>
    <row r="136" spans="1:16" x14ac:dyDescent="0.25">
      <c r="A136" s="5"/>
      <c r="B136" s="5"/>
      <c r="C136" s="5"/>
      <c r="D136" s="5"/>
      <c r="E136" s="5"/>
      <c r="F136" s="6"/>
      <c r="G136" s="5"/>
      <c r="H136" s="5"/>
      <c r="I136" s="5"/>
      <c r="J136" s="5"/>
      <c r="K136" s="5"/>
      <c r="L136" s="5" t="s">
        <v>215</v>
      </c>
      <c r="M136" s="5"/>
      <c r="N136" s="7">
        <v>79.400000000000006</v>
      </c>
      <c r="O136" s="5"/>
      <c r="P136" s="7">
        <v>-79.400000000000006</v>
      </c>
    </row>
    <row r="137" spans="1:16" x14ac:dyDescent="0.25">
      <c r="A137" s="5"/>
      <c r="B137" s="5"/>
      <c r="C137" s="5"/>
      <c r="D137" s="5"/>
      <c r="E137" s="5"/>
      <c r="F137" s="6"/>
      <c r="G137" s="5"/>
      <c r="H137" s="5"/>
      <c r="I137" s="5"/>
      <c r="J137" s="5"/>
      <c r="K137" s="5"/>
      <c r="L137" s="5" t="s">
        <v>64</v>
      </c>
      <c r="M137" s="5"/>
      <c r="N137" s="7">
        <v>-18.57</v>
      </c>
      <c r="O137" s="5"/>
      <c r="P137" s="7">
        <v>18.57</v>
      </c>
    </row>
    <row r="138" spans="1:16" x14ac:dyDescent="0.25">
      <c r="A138" s="5"/>
      <c r="B138" s="5"/>
      <c r="C138" s="5"/>
      <c r="D138" s="5"/>
      <c r="E138" s="5"/>
      <c r="F138" s="6"/>
      <c r="G138" s="5"/>
      <c r="H138" s="5"/>
      <c r="I138" s="5"/>
      <c r="J138" s="5"/>
      <c r="K138" s="5"/>
      <c r="L138" s="5" t="s">
        <v>215</v>
      </c>
      <c r="M138" s="5"/>
      <c r="N138" s="7">
        <v>18.57</v>
      </c>
      <c r="O138" s="5"/>
      <c r="P138" s="7">
        <v>-18.57</v>
      </c>
    </row>
    <row r="139" spans="1:16" x14ac:dyDescent="0.25">
      <c r="A139" s="5"/>
      <c r="B139" s="5"/>
      <c r="C139" s="5"/>
      <c r="D139" s="5"/>
      <c r="E139" s="5"/>
      <c r="F139" s="6"/>
      <c r="G139" s="5"/>
      <c r="H139" s="5"/>
      <c r="I139" s="5"/>
      <c r="J139" s="5"/>
      <c r="K139" s="5"/>
      <c r="L139" s="5" t="s">
        <v>215</v>
      </c>
      <c r="M139" s="5"/>
      <c r="N139" s="7">
        <v>18.57</v>
      </c>
      <c r="O139" s="5"/>
      <c r="P139" s="7">
        <v>-18.57</v>
      </c>
    </row>
    <row r="140" spans="1:16" x14ac:dyDescent="0.25">
      <c r="A140" s="5"/>
      <c r="B140" s="5"/>
      <c r="C140" s="5"/>
      <c r="D140" s="5"/>
      <c r="E140" s="5"/>
      <c r="F140" s="6"/>
      <c r="G140" s="5"/>
      <c r="H140" s="5"/>
      <c r="I140" s="5"/>
      <c r="J140" s="5"/>
      <c r="K140" s="5"/>
      <c r="L140" s="5" t="s">
        <v>57</v>
      </c>
      <c r="M140" s="5"/>
      <c r="N140" s="7">
        <v>-7.68</v>
      </c>
      <c r="O140" s="5"/>
      <c r="P140" s="7">
        <v>7.68</v>
      </c>
    </row>
    <row r="141" spans="1:16" ht="15.75" thickBot="1" x14ac:dyDescent="0.3">
      <c r="A141" s="5"/>
      <c r="B141" s="5"/>
      <c r="C141" s="5"/>
      <c r="D141" s="5"/>
      <c r="E141" s="5"/>
      <c r="F141" s="6"/>
      <c r="G141" s="5"/>
      <c r="H141" s="5"/>
      <c r="I141" s="5"/>
      <c r="J141" s="5"/>
      <c r="K141" s="5"/>
      <c r="L141" s="5" t="s">
        <v>215</v>
      </c>
      <c r="M141" s="5"/>
      <c r="N141" s="8">
        <v>7.68</v>
      </c>
      <c r="O141" s="5"/>
      <c r="P141" s="8">
        <v>-7.68</v>
      </c>
    </row>
    <row r="142" spans="1:16" x14ac:dyDescent="0.25">
      <c r="A142" s="5" t="s">
        <v>81</v>
      </c>
      <c r="B142" s="5"/>
      <c r="C142" s="5"/>
      <c r="D142" s="5"/>
      <c r="E142" s="5"/>
      <c r="F142" s="6"/>
      <c r="G142" s="5"/>
      <c r="H142" s="5"/>
      <c r="I142" s="5"/>
      <c r="J142" s="5"/>
      <c r="K142" s="5"/>
      <c r="L142" s="5"/>
      <c r="M142" s="5"/>
      <c r="N142" s="7">
        <f>ROUND(SUM(N125:N141),5)</f>
        <v>-987.26</v>
      </c>
      <c r="O142" s="5"/>
      <c r="P142" s="7">
        <f>ROUND(SUM(P125:P141),5)</f>
        <v>987.26</v>
      </c>
    </row>
    <row r="143" spans="1:16" x14ac:dyDescent="0.25">
      <c r="A143" s="2" t="s">
        <v>152</v>
      </c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4"/>
      <c r="O143" s="2"/>
      <c r="P143" s="4"/>
    </row>
    <row r="144" spans="1:16" x14ac:dyDescent="0.25">
      <c r="A144" s="1"/>
      <c r="B144" s="2" t="s">
        <v>153</v>
      </c>
      <c r="C144" s="2"/>
      <c r="D144" s="2" t="s">
        <v>180</v>
      </c>
      <c r="E144" s="2"/>
      <c r="F144" s="3">
        <v>46091</v>
      </c>
      <c r="G144" s="2"/>
      <c r="H144" s="2" t="s">
        <v>203</v>
      </c>
      <c r="I144" s="2"/>
      <c r="J144" s="2"/>
      <c r="K144" s="2"/>
      <c r="L144" s="2" t="s">
        <v>41</v>
      </c>
      <c r="M144" s="2"/>
      <c r="N144" s="4"/>
      <c r="O144" s="2"/>
      <c r="P144" s="4">
        <v>-2342.8200000000002</v>
      </c>
    </row>
    <row r="145" spans="1:16" x14ac:dyDescent="0.25">
      <c r="A145" s="2" t="s">
        <v>152</v>
      </c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4"/>
      <c r="O145" s="2"/>
      <c r="P145" s="4"/>
    </row>
    <row r="146" spans="1:16" x14ac:dyDescent="0.25">
      <c r="A146" s="5"/>
      <c r="B146" s="5"/>
      <c r="C146" s="5"/>
      <c r="D146" s="5"/>
      <c r="E146" s="5"/>
      <c r="F146" s="6"/>
      <c r="G146" s="5"/>
      <c r="H146" s="5"/>
      <c r="I146" s="5"/>
      <c r="J146" s="5"/>
      <c r="K146" s="5"/>
      <c r="L146" s="5" t="s">
        <v>59</v>
      </c>
      <c r="M146" s="5"/>
      <c r="N146" s="7">
        <v>-3179.31</v>
      </c>
      <c r="O146" s="5"/>
      <c r="P146" s="7">
        <v>3179.31</v>
      </c>
    </row>
    <row r="147" spans="1:16" x14ac:dyDescent="0.25">
      <c r="A147" s="5"/>
      <c r="B147" s="5"/>
      <c r="C147" s="5"/>
      <c r="D147" s="5"/>
      <c r="E147" s="5"/>
      <c r="F147" s="6"/>
      <c r="G147" s="5"/>
      <c r="H147" s="5"/>
      <c r="I147" s="5"/>
      <c r="J147" s="5"/>
      <c r="K147" s="5"/>
      <c r="L147" s="5" t="s">
        <v>213</v>
      </c>
      <c r="M147" s="5"/>
      <c r="N147" s="7">
        <v>254.34</v>
      </c>
      <c r="O147" s="5"/>
      <c r="P147" s="7">
        <v>-254.34</v>
      </c>
    </row>
    <row r="148" spans="1:16" x14ac:dyDescent="0.25">
      <c r="A148" s="5"/>
      <c r="B148" s="5"/>
      <c r="C148" s="5"/>
      <c r="D148" s="5"/>
      <c r="E148" s="5"/>
      <c r="F148" s="6"/>
      <c r="G148" s="5"/>
      <c r="H148" s="5"/>
      <c r="I148" s="5"/>
      <c r="J148" s="5"/>
      <c r="K148" s="5"/>
      <c r="L148" s="5" t="s">
        <v>63</v>
      </c>
      <c r="M148" s="5"/>
      <c r="N148" s="7">
        <v>10</v>
      </c>
      <c r="O148" s="5"/>
      <c r="P148" s="7">
        <v>-10</v>
      </c>
    </row>
    <row r="149" spans="1:16" x14ac:dyDescent="0.25">
      <c r="A149" s="5"/>
      <c r="B149" s="5"/>
      <c r="C149" s="5"/>
      <c r="D149" s="5"/>
      <c r="E149" s="5"/>
      <c r="F149" s="6"/>
      <c r="G149" s="5"/>
      <c r="H149" s="5"/>
      <c r="I149" s="5"/>
      <c r="J149" s="5"/>
      <c r="K149" s="5"/>
      <c r="L149" s="5" t="s">
        <v>63</v>
      </c>
      <c r="M149" s="5"/>
      <c r="N149" s="7">
        <v>18.93</v>
      </c>
      <c r="O149" s="5"/>
      <c r="P149" s="7">
        <v>-18.93</v>
      </c>
    </row>
    <row r="150" spans="1:16" x14ac:dyDescent="0.25">
      <c r="A150" s="5"/>
      <c r="B150" s="5"/>
      <c r="C150" s="5"/>
      <c r="D150" s="5"/>
      <c r="E150" s="5"/>
      <c r="F150" s="6"/>
      <c r="G150" s="5"/>
      <c r="H150" s="5"/>
      <c r="I150" s="5"/>
      <c r="J150" s="5"/>
      <c r="K150" s="5"/>
      <c r="L150" s="5" t="s">
        <v>63</v>
      </c>
      <c r="M150" s="5"/>
      <c r="N150" s="7">
        <v>6</v>
      </c>
      <c r="O150" s="5"/>
      <c r="P150" s="7">
        <v>-6</v>
      </c>
    </row>
    <row r="151" spans="1:16" x14ac:dyDescent="0.25">
      <c r="A151" s="5"/>
      <c r="B151" s="5"/>
      <c r="C151" s="5"/>
      <c r="D151" s="5"/>
      <c r="E151" s="5"/>
      <c r="F151" s="6"/>
      <c r="G151" s="5"/>
      <c r="H151" s="5"/>
      <c r="I151" s="5"/>
      <c r="J151" s="5"/>
      <c r="K151" s="5"/>
      <c r="L151" s="5" t="s">
        <v>65</v>
      </c>
      <c r="M151" s="5"/>
      <c r="N151" s="7">
        <v>-206.02</v>
      </c>
      <c r="O151" s="5"/>
      <c r="P151" s="7">
        <v>206.02</v>
      </c>
    </row>
    <row r="152" spans="1:16" x14ac:dyDescent="0.25">
      <c r="A152" s="5"/>
      <c r="B152" s="5"/>
      <c r="C152" s="5"/>
      <c r="D152" s="5"/>
      <c r="E152" s="5"/>
      <c r="F152" s="6"/>
      <c r="G152" s="5"/>
      <c r="H152" s="5"/>
      <c r="I152" s="5"/>
      <c r="J152" s="5"/>
      <c r="K152" s="5"/>
      <c r="L152" s="5" t="s">
        <v>214</v>
      </c>
      <c r="M152" s="5"/>
      <c r="N152" s="7">
        <v>206.02</v>
      </c>
      <c r="O152" s="5"/>
      <c r="P152" s="7">
        <v>-206.02</v>
      </c>
    </row>
    <row r="153" spans="1:16" x14ac:dyDescent="0.25">
      <c r="A153" s="5"/>
      <c r="B153" s="5"/>
      <c r="C153" s="5"/>
      <c r="D153" s="5"/>
      <c r="E153" s="5"/>
      <c r="F153" s="6"/>
      <c r="G153" s="5"/>
      <c r="H153" s="5"/>
      <c r="I153" s="5"/>
      <c r="J153" s="5"/>
      <c r="K153" s="5"/>
      <c r="L153" s="5" t="s">
        <v>215</v>
      </c>
      <c r="M153" s="5"/>
      <c r="N153" s="7">
        <v>304</v>
      </c>
      <c r="O153" s="5"/>
      <c r="P153" s="7">
        <v>-304</v>
      </c>
    </row>
    <row r="154" spans="1:16" x14ac:dyDescent="0.25">
      <c r="A154" s="5"/>
      <c r="B154" s="5"/>
      <c r="C154" s="5"/>
      <c r="D154" s="5"/>
      <c r="E154" s="5"/>
      <c r="F154" s="6"/>
      <c r="G154" s="5"/>
      <c r="H154" s="5"/>
      <c r="I154" s="5"/>
      <c r="J154" s="5"/>
      <c r="K154" s="5"/>
      <c r="L154" s="5" t="s">
        <v>64</v>
      </c>
      <c r="M154" s="5"/>
      <c r="N154" s="7">
        <v>-197.12</v>
      </c>
      <c r="O154" s="5"/>
      <c r="P154" s="7">
        <v>197.12</v>
      </c>
    </row>
    <row r="155" spans="1:16" x14ac:dyDescent="0.25">
      <c r="A155" s="5"/>
      <c r="B155" s="5"/>
      <c r="C155" s="5"/>
      <c r="D155" s="5"/>
      <c r="E155" s="5"/>
      <c r="F155" s="6"/>
      <c r="G155" s="5"/>
      <c r="H155" s="5"/>
      <c r="I155" s="5"/>
      <c r="J155" s="5"/>
      <c r="K155" s="5"/>
      <c r="L155" s="5" t="s">
        <v>215</v>
      </c>
      <c r="M155" s="5"/>
      <c r="N155" s="7">
        <v>197.12</v>
      </c>
      <c r="O155" s="5"/>
      <c r="P155" s="7">
        <v>-197.12</v>
      </c>
    </row>
    <row r="156" spans="1:16" x14ac:dyDescent="0.25">
      <c r="A156" s="5"/>
      <c r="B156" s="5"/>
      <c r="C156" s="5"/>
      <c r="D156" s="5"/>
      <c r="E156" s="5"/>
      <c r="F156" s="6"/>
      <c r="G156" s="5"/>
      <c r="H156" s="5"/>
      <c r="I156" s="5"/>
      <c r="J156" s="5"/>
      <c r="K156" s="5"/>
      <c r="L156" s="5" t="s">
        <v>215</v>
      </c>
      <c r="M156" s="5"/>
      <c r="N156" s="7">
        <v>197.12</v>
      </c>
      <c r="O156" s="5"/>
      <c r="P156" s="7">
        <v>-197.12</v>
      </c>
    </row>
    <row r="157" spans="1:16" x14ac:dyDescent="0.25">
      <c r="A157" s="5"/>
      <c r="B157" s="5"/>
      <c r="C157" s="5"/>
      <c r="D157" s="5"/>
      <c r="E157" s="5"/>
      <c r="F157" s="6"/>
      <c r="G157" s="5"/>
      <c r="H157" s="5"/>
      <c r="I157" s="5"/>
      <c r="J157" s="5"/>
      <c r="K157" s="5"/>
      <c r="L157" s="5" t="s">
        <v>64</v>
      </c>
      <c r="M157" s="5"/>
      <c r="N157" s="7">
        <v>-46.1</v>
      </c>
      <c r="O157" s="5"/>
      <c r="P157" s="7">
        <v>46.1</v>
      </c>
    </row>
    <row r="158" spans="1:16" x14ac:dyDescent="0.25">
      <c r="A158" s="5"/>
      <c r="B158" s="5"/>
      <c r="C158" s="5"/>
      <c r="D158" s="5"/>
      <c r="E158" s="5"/>
      <c r="F158" s="6"/>
      <c r="G158" s="5"/>
      <c r="H158" s="5"/>
      <c r="I158" s="5"/>
      <c r="J158" s="5"/>
      <c r="K158" s="5"/>
      <c r="L158" s="5" t="s">
        <v>215</v>
      </c>
      <c r="M158" s="5"/>
      <c r="N158" s="7">
        <v>46.1</v>
      </c>
      <c r="O158" s="5"/>
      <c r="P158" s="7">
        <v>-46.1</v>
      </c>
    </row>
    <row r="159" spans="1:16" ht="15.75" thickBot="1" x14ac:dyDescent="0.3">
      <c r="A159" s="5"/>
      <c r="B159" s="5"/>
      <c r="C159" s="5"/>
      <c r="D159" s="5"/>
      <c r="E159" s="5"/>
      <c r="F159" s="6"/>
      <c r="G159" s="5"/>
      <c r="H159" s="5"/>
      <c r="I159" s="5"/>
      <c r="J159" s="5"/>
      <c r="K159" s="5"/>
      <c r="L159" s="5" t="s">
        <v>215</v>
      </c>
      <c r="M159" s="5"/>
      <c r="N159" s="8">
        <v>46.1</v>
      </c>
      <c r="O159" s="5"/>
      <c r="P159" s="8">
        <v>-46.1</v>
      </c>
    </row>
    <row r="160" spans="1:16" x14ac:dyDescent="0.25">
      <c r="A160" s="5" t="s">
        <v>81</v>
      </c>
      <c r="B160" s="5"/>
      <c r="C160" s="5"/>
      <c r="D160" s="5"/>
      <c r="E160" s="5"/>
      <c r="F160" s="6"/>
      <c r="G160" s="5"/>
      <c r="H160" s="5"/>
      <c r="I160" s="5"/>
      <c r="J160" s="5"/>
      <c r="K160" s="5"/>
      <c r="L160" s="5"/>
      <c r="M160" s="5"/>
      <c r="N160" s="7">
        <f>ROUND(SUM(N145:N159),5)</f>
        <v>-2342.8200000000002</v>
      </c>
      <c r="O160" s="5"/>
      <c r="P160" s="7">
        <f>ROUND(SUM(P145:P159),5)</f>
        <v>2342.8200000000002</v>
      </c>
    </row>
    <row r="161" spans="1:16" x14ac:dyDescent="0.25">
      <c r="A161" s="2" t="s">
        <v>152</v>
      </c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4"/>
      <c r="O161" s="2"/>
      <c r="P161" s="4"/>
    </row>
    <row r="162" spans="1:16" x14ac:dyDescent="0.25">
      <c r="A162" s="1"/>
      <c r="B162" s="2" t="s">
        <v>153</v>
      </c>
      <c r="C162" s="2"/>
      <c r="D162" s="2" t="s">
        <v>181</v>
      </c>
      <c r="E162" s="2"/>
      <c r="F162" s="3">
        <v>46091</v>
      </c>
      <c r="G162" s="2"/>
      <c r="H162" s="2" t="s">
        <v>204</v>
      </c>
      <c r="I162" s="2"/>
      <c r="J162" s="2"/>
      <c r="K162" s="2"/>
      <c r="L162" s="2" t="s">
        <v>41</v>
      </c>
      <c r="M162" s="2"/>
      <c r="N162" s="4"/>
      <c r="O162" s="2"/>
      <c r="P162" s="4">
        <v>-818.37</v>
      </c>
    </row>
    <row r="163" spans="1:16" x14ac:dyDescent="0.25">
      <c r="A163" s="2" t="s">
        <v>152</v>
      </c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4"/>
      <c r="O163" s="2"/>
      <c r="P163" s="4"/>
    </row>
    <row r="164" spans="1:16" x14ac:dyDescent="0.25">
      <c r="A164" s="5"/>
      <c r="B164" s="5"/>
      <c r="C164" s="5"/>
      <c r="D164" s="5"/>
      <c r="E164" s="5"/>
      <c r="F164" s="6"/>
      <c r="G164" s="5"/>
      <c r="H164" s="5"/>
      <c r="I164" s="5"/>
      <c r="J164" s="5"/>
      <c r="K164" s="5"/>
      <c r="L164" s="5" t="s">
        <v>58</v>
      </c>
      <c r="M164" s="5"/>
      <c r="N164" s="7">
        <v>-1020</v>
      </c>
      <c r="O164" s="5"/>
      <c r="P164" s="7">
        <v>1020</v>
      </c>
    </row>
    <row r="165" spans="1:16" x14ac:dyDescent="0.25">
      <c r="A165" s="5"/>
      <c r="B165" s="5"/>
      <c r="C165" s="5"/>
      <c r="D165" s="5"/>
      <c r="E165" s="5"/>
      <c r="F165" s="6"/>
      <c r="G165" s="5"/>
      <c r="H165" s="5"/>
      <c r="I165" s="5"/>
      <c r="J165" s="5"/>
      <c r="K165" s="5"/>
      <c r="L165" s="5" t="s">
        <v>213</v>
      </c>
      <c r="M165" s="5"/>
      <c r="N165" s="7">
        <v>81.599999999999994</v>
      </c>
      <c r="O165" s="5"/>
      <c r="P165" s="7">
        <v>-81.599999999999994</v>
      </c>
    </row>
    <row r="166" spans="1:16" x14ac:dyDescent="0.25">
      <c r="A166" s="5"/>
      <c r="B166" s="5"/>
      <c r="C166" s="5"/>
      <c r="D166" s="5"/>
      <c r="E166" s="5"/>
      <c r="F166" s="6"/>
      <c r="G166" s="5"/>
      <c r="H166" s="5"/>
      <c r="I166" s="5"/>
      <c r="J166" s="5"/>
      <c r="K166" s="5"/>
      <c r="L166" s="5" t="s">
        <v>65</v>
      </c>
      <c r="M166" s="5"/>
      <c r="N166" s="7">
        <v>-66.099999999999994</v>
      </c>
      <c r="O166" s="5"/>
      <c r="P166" s="7">
        <v>66.099999999999994</v>
      </c>
    </row>
    <row r="167" spans="1:16" x14ac:dyDescent="0.25">
      <c r="A167" s="5"/>
      <c r="B167" s="5"/>
      <c r="C167" s="5"/>
      <c r="D167" s="5"/>
      <c r="E167" s="5"/>
      <c r="F167" s="6"/>
      <c r="G167" s="5"/>
      <c r="H167" s="5"/>
      <c r="I167" s="5"/>
      <c r="J167" s="5"/>
      <c r="K167" s="5"/>
      <c r="L167" s="5" t="s">
        <v>214</v>
      </c>
      <c r="M167" s="5"/>
      <c r="N167" s="7">
        <v>66.099999999999994</v>
      </c>
      <c r="O167" s="5"/>
      <c r="P167" s="7">
        <v>-66.099999999999994</v>
      </c>
    </row>
    <row r="168" spans="1:16" x14ac:dyDescent="0.25">
      <c r="A168" s="5"/>
      <c r="B168" s="5"/>
      <c r="C168" s="5"/>
      <c r="D168" s="5"/>
      <c r="E168" s="5"/>
      <c r="F168" s="6"/>
      <c r="G168" s="5"/>
      <c r="H168" s="5"/>
      <c r="I168" s="5"/>
      <c r="J168" s="5"/>
      <c r="K168" s="5"/>
      <c r="L168" s="5" t="s">
        <v>63</v>
      </c>
      <c r="M168" s="5"/>
      <c r="N168" s="7">
        <v>10</v>
      </c>
      <c r="O168" s="5"/>
      <c r="P168" s="7">
        <v>-10</v>
      </c>
    </row>
    <row r="169" spans="1:16" x14ac:dyDescent="0.25">
      <c r="A169" s="5"/>
      <c r="B169" s="5"/>
      <c r="C169" s="5"/>
      <c r="D169" s="5"/>
      <c r="E169" s="5"/>
      <c r="F169" s="6"/>
      <c r="G169" s="5"/>
      <c r="H169" s="5"/>
      <c r="I169" s="5"/>
      <c r="J169" s="5"/>
      <c r="K169" s="5"/>
      <c r="L169" s="5" t="s">
        <v>215</v>
      </c>
      <c r="M169" s="5"/>
      <c r="N169" s="7">
        <v>32</v>
      </c>
      <c r="O169" s="5"/>
      <c r="P169" s="7">
        <v>-32</v>
      </c>
    </row>
    <row r="170" spans="1:16" x14ac:dyDescent="0.25">
      <c r="A170" s="5"/>
      <c r="B170" s="5"/>
      <c r="C170" s="5"/>
      <c r="D170" s="5"/>
      <c r="E170" s="5"/>
      <c r="F170" s="6"/>
      <c r="G170" s="5"/>
      <c r="H170" s="5"/>
      <c r="I170" s="5"/>
      <c r="J170" s="5"/>
      <c r="K170" s="5"/>
      <c r="L170" s="5" t="s">
        <v>64</v>
      </c>
      <c r="M170" s="5"/>
      <c r="N170" s="7">
        <v>-63.24</v>
      </c>
      <c r="O170" s="5"/>
      <c r="P170" s="7">
        <v>63.24</v>
      </c>
    </row>
    <row r="171" spans="1:16" x14ac:dyDescent="0.25">
      <c r="A171" s="5"/>
      <c r="B171" s="5"/>
      <c r="C171" s="5"/>
      <c r="D171" s="5"/>
      <c r="E171" s="5"/>
      <c r="F171" s="6"/>
      <c r="G171" s="5"/>
      <c r="H171" s="5"/>
      <c r="I171" s="5"/>
      <c r="J171" s="5"/>
      <c r="K171" s="5"/>
      <c r="L171" s="5" t="s">
        <v>215</v>
      </c>
      <c r="M171" s="5"/>
      <c r="N171" s="7">
        <v>63.24</v>
      </c>
      <c r="O171" s="5"/>
      <c r="P171" s="7">
        <v>-63.24</v>
      </c>
    </row>
    <row r="172" spans="1:16" x14ac:dyDescent="0.25">
      <c r="A172" s="5"/>
      <c r="B172" s="5"/>
      <c r="C172" s="5"/>
      <c r="D172" s="5"/>
      <c r="E172" s="5"/>
      <c r="F172" s="6"/>
      <c r="G172" s="5"/>
      <c r="H172" s="5"/>
      <c r="I172" s="5"/>
      <c r="J172" s="5"/>
      <c r="K172" s="5"/>
      <c r="L172" s="5" t="s">
        <v>215</v>
      </c>
      <c r="M172" s="5"/>
      <c r="N172" s="7">
        <v>63.24</v>
      </c>
      <c r="O172" s="5"/>
      <c r="P172" s="7">
        <v>-63.24</v>
      </c>
    </row>
    <row r="173" spans="1:16" x14ac:dyDescent="0.25">
      <c r="A173" s="5"/>
      <c r="B173" s="5"/>
      <c r="C173" s="5"/>
      <c r="D173" s="5"/>
      <c r="E173" s="5"/>
      <c r="F173" s="6"/>
      <c r="G173" s="5"/>
      <c r="H173" s="5"/>
      <c r="I173" s="5"/>
      <c r="J173" s="5"/>
      <c r="K173" s="5"/>
      <c r="L173" s="5" t="s">
        <v>64</v>
      </c>
      <c r="M173" s="5"/>
      <c r="N173" s="7">
        <v>-14.79</v>
      </c>
      <c r="O173" s="5"/>
      <c r="P173" s="7">
        <v>14.79</v>
      </c>
    </row>
    <row r="174" spans="1:16" x14ac:dyDescent="0.25">
      <c r="A174" s="5"/>
      <c r="B174" s="5"/>
      <c r="C174" s="5"/>
      <c r="D174" s="5"/>
      <c r="E174" s="5"/>
      <c r="F174" s="6"/>
      <c r="G174" s="5"/>
      <c r="H174" s="5"/>
      <c r="I174" s="5"/>
      <c r="J174" s="5"/>
      <c r="K174" s="5"/>
      <c r="L174" s="5" t="s">
        <v>215</v>
      </c>
      <c r="M174" s="5"/>
      <c r="N174" s="7">
        <v>14.79</v>
      </c>
      <c r="O174" s="5"/>
      <c r="P174" s="7">
        <v>-14.79</v>
      </c>
    </row>
    <row r="175" spans="1:16" x14ac:dyDescent="0.25">
      <c r="A175" s="5"/>
      <c r="B175" s="5"/>
      <c r="C175" s="5"/>
      <c r="D175" s="5"/>
      <c r="E175" s="5"/>
      <c r="F175" s="6"/>
      <c r="G175" s="5"/>
      <c r="H175" s="5"/>
      <c r="I175" s="5"/>
      <c r="J175" s="5"/>
      <c r="K175" s="5"/>
      <c r="L175" s="5" t="s">
        <v>215</v>
      </c>
      <c r="M175" s="5"/>
      <c r="N175" s="7">
        <v>14.79</v>
      </c>
      <c r="O175" s="5"/>
      <c r="P175" s="7">
        <v>-14.79</v>
      </c>
    </row>
    <row r="176" spans="1:16" x14ac:dyDescent="0.25">
      <c r="A176" s="5"/>
      <c r="B176" s="5"/>
      <c r="C176" s="5"/>
      <c r="D176" s="5"/>
      <c r="E176" s="5"/>
      <c r="F176" s="6"/>
      <c r="G176" s="5"/>
      <c r="H176" s="5"/>
      <c r="I176" s="5"/>
      <c r="J176" s="5"/>
      <c r="K176" s="5"/>
      <c r="L176" s="5" t="s">
        <v>57</v>
      </c>
      <c r="M176" s="5"/>
      <c r="N176" s="7">
        <v>-6.12</v>
      </c>
      <c r="O176" s="5"/>
      <c r="P176" s="7">
        <v>6.12</v>
      </c>
    </row>
    <row r="177" spans="1:16" ht="15.75" thickBot="1" x14ac:dyDescent="0.3">
      <c r="A177" s="5"/>
      <c r="B177" s="5"/>
      <c r="C177" s="5"/>
      <c r="D177" s="5"/>
      <c r="E177" s="5"/>
      <c r="F177" s="6"/>
      <c r="G177" s="5"/>
      <c r="H177" s="5"/>
      <c r="I177" s="5"/>
      <c r="J177" s="5"/>
      <c r="K177" s="5"/>
      <c r="L177" s="5" t="s">
        <v>215</v>
      </c>
      <c r="M177" s="5"/>
      <c r="N177" s="8">
        <v>6.12</v>
      </c>
      <c r="O177" s="5"/>
      <c r="P177" s="8">
        <v>-6.12</v>
      </c>
    </row>
    <row r="178" spans="1:16" x14ac:dyDescent="0.25">
      <c r="A178" s="5" t="s">
        <v>81</v>
      </c>
      <c r="B178" s="5"/>
      <c r="C178" s="5"/>
      <c r="D178" s="5"/>
      <c r="E178" s="5"/>
      <c r="F178" s="6"/>
      <c r="G178" s="5"/>
      <c r="H178" s="5"/>
      <c r="I178" s="5"/>
      <c r="J178" s="5"/>
      <c r="K178" s="5"/>
      <c r="L178" s="5"/>
      <c r="M178" s="5"/>
      <c r="N178" s="7">
        <f>ROUND(SUM(N163:N177),5)</f>
        <v>-818.37</v>
      </c>
      <c r="O178" s="5"/>
      <c r="P178" s="7">
        <f>ROUND(SUM(P163:P177),5)</f>
        <v>818.37</v>
      </c>
    </row>
    <row r="179" spans="1:16" x14ac:dyDescent="0.25">
      <c r="A179" s="2" t="s">
        <v>152</v>
      </c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4"/>
      <c r="O179" s="2"/>
      <c r="P179" s="4"/>
    </row>
    <row r="180" spans="1:16" x14ac:dyDescent="0.25">
      <c r="A180" s="1"/>
      <c r="B180" s="2" t="s">
        <v>153</v>
      </c>
      <c r="C180" s="2"/>
      <c r="D180" s="2" t="s">
        <v>182</v>
      </c>
      <c r="E180" s="2"/>
      <c r="F180" s="3">
        <v>46091</v>
      </c>
      <c r="G180" s="2"/>
      <c r="H180" s="2" t="s">
        <v>205</v>
      </c>
      <c r="I180" s="2"/>
      <c r="J180" s="2"/>
      <c r="K180" s="2"/>
      <c r="L180" s="2" t="s">
        <v>41</v>
      </c>
      <c r="M180" s="2"/>
      <c r="N180" s="4"/>
      <c r="O180" s="2"/>
      <c r="P180" s="4">
        <v>-1007.81</v>
      </c>
    </row>
    <row r="181" spans="1:16" x14ac:dyDescent="0.25">
      <c r="A181" s="2" t="s">
        <v>152</v>
      </c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4"/>
      <c r="O181" s="2"/>
      <c r="P181" s="4"/>
    </row>
    <row r="182" spans="1:16" x14ac:dyDescent="0.25">
      <c r="A182" s="5"/>
      <c r="B182" s="5"/>
      <c r="C182" s="5"/>
      <c r="D182" s="5"/>
      <c r="E182" s="5"/>
      <c r="F182" s="6"/>
      <c r="G182" s="5"/>
      <c r="H182" s="5"/>
      <c r="I182" s="5"/>
      <c r="J182" s="5"/>
      <c r="K182" s="5"/>
      <c r="L182" s="5" t="s">
        <v>58</v>
      </c>
      <c r="M182" s="5"/>
      <c r="N182" s="7">
        <v>-1170</v>
      </c>
      <c r="O182" s="5"/>
      <c r="P182" s="7">
        <v>1170</v>
      </c>
    </row>
    <row r="183" spans="1:16" x14ac:dyDescent="0.25">
      <c r="A183" s="5"/>
      <c r="B183" s="5"/>
      <c r="C183" s="5"/>
      <c r="D183" s="5"/>
      <c r="E183" s="5"/>
      <c r="F183" s="6"/>
      <c r="G183" s="5"/>
      <c r="H183" s="5"/>
      <c r="I183" s="5"/>
      <c r="J183" s="5"/>
      <c r="K183" s="5"/>
      <c r="L183" s="5" t="s">
        <v>62</v>
      </c>
      <c r="M183" s="5"/>
      <c r="N183" s="7">
        <v>-90</v>
      </c>
      <c r="O183" s="5"/>
      <c r="P183" s="7">
        <v>90</v>
      </c>
    </row>
    <row r="184" spans="1:16" x14ac:dyDescent="0.25">
      <c r="A184" s="5"/>
      <c r="B184" s="5"/>
      <c r="C184" s="5"/>
      <c r="D184" s="5"/>
      <c r="E184" s="5"/>
      <c r="F184" s="6"/>
      <c r="G184" s="5"/>
      <c r="H184" s="5"/>
      <c r="I184" s="5"/>
      <c r="J184" s="5"/>
      <c r="K184" s="5"/>
      <c r="L184" s="5" t="s">
        <v>213</v>
      </c>
      <c r="M184" s="5"/>
      <c r="N184" s="7">
        <v>100.8</v>
      </c>
      <c r="O184" s="5"/>
      <c r="P184" s="7">
        <v>-100.8</v>
      </c>
    </row>
    <row r="185" spans="1:16" x14ac:dyDescent="0.25">
      <c r="A185" s="5"/>
      <c r="B185" s="5"/>
      <c r="C185" s="5"/>
      <c r="D185" s="5"/>
      <c r="E185" s="5"/>
      <c r="F185" s="6"/>
      <c r="G185" s="5"/>
      <c r="H185" s="5"/>
      <c r="I185" s="5"/>
      <c r="J185" s="5"/>
      <c r="K185" s="5"/>
      <c r="L185" s="5" t="s">
        <v>65</v>
      </c>
      <c r="M185" s="5"/>
      <c r="N185" s="7">
        <v>-81.650000000000006</v>
      </c>
      <c r="O185" s="5"/>
      <c r="P185" s="7">
        <v>81.650000000000006</v>
      </c>
    </row>
    <row r="186" spans="1:16" x14ac:dyDescent="0.25">
      <c r="A186" s="5"/>
      <c r="B186" s="5"/>
      <c r="C186" s="5"/>
      <c r="D186" s="5"/>
      <c r="E186" s="5"/>
      <c r="F186" s="6"/>
      <c r="G186" s="5"/>
      <c r="H186" s="5"/>
      <c r="I186" s="5"/>
      <c r="J186" s="5"/>
      <c r="K186" s="5"/>
      <c r="L186" s="5" t="s">
        <v>214</v>
      </c>
      <c r="M186" s="5"/>
      <c r="N186" s="7">
        <v>81.650000000000006</v>
      </c>
      <c r="O186" s="5"/>
      <c r="P186" s="7">
        <v>-81.650000000000006</v>
      </c>
    </row>
    <row r="187" spans="1:16" x14ac:dyDescent="0.25">
      <c r="A187" s="5"/>
      <c r="B187" s="5"/>
      <c r="C187" s="5"/>
      <c r="D187" s="5"/>
      <c r="E187" s="5"/>
      <c r="F187" s="6"/>
      <c r="G187" s="5"/>
      <c r="H187" s="5"/>
      <c r="I187" s="5"/>
      <c r="J187" s="5"/>
      <c r="K187" s="5"/>
      <c r="L187" s="5" t="s">
        <v>215</v>
      </c>
      <c r="M187" s="5"/>
      <c r="N187" s="7">
        <v>55</v>
      </c>
      <c r="O187" s="5"/>
      <c r="P187" s="7">
        <v>-55</v>
      </c>
    </row>
    <row r="188" spans="1:16" x14ac:dyDescent="0.25">
      <c r="A188" s="5"/>
      <c r="B188" s="5"/>
      <c r="C188" s="5"/>
      <c r="D188" s="5"/>
      <c r="E188" s="5"/>
      <c r="F188" s="6"/>
      <c r="G188" s="5"/>
      <c r="H188" s="5"/>
      <c r="I188" s="5"/>
      <c r="J188" s="5"/>
      <c r="K188" s="5"/>
      <c r="L188" s="5" t="s">
        <v>64</v>
      </c>
      <c r="M188" s="5"/>
      <c r="N188" s="7">
        <v>-78.12</v>
      </c>
      <c r="O188" s="5"/>
      <c r="P188" s="7">
        <v>78.12</v>
      </c>
    </row>
    <row r="189" spans="1:16" x14ac:dyDescent="0.25">
      <c r="A189" s="5"/>
      <c r="B189" s="5"/>
      <c r="C189" s="5"/>
      <c r="D189" s="5"/>
      <c r="E189" s="5"/>
      <c r="F189" s="6"/>
      <c r="G189" s="5"/>
      <c r="H189" s="5"/>
      <c r="I189" s="5"/>
      <c r="J189" s="5"/>
      <c r="K189" s="5"/>
      <c r="L189" s="5" t="s">
        <v>215</v>
      </c>
      <c r="M189" s="5"/>
      <c r="N189" s="7">
        <v>78.12</v>
      </c>
      <c r="O189" s="5"/>
      <c r="P189" s="7">
        <v>-78.12</v>
      </c>
    </row>
    <row r="190" spans="1:16" x14ac:dyDescent="0.25">
      <c r="A190" s="5"/>
      <c r="B190" s="5"/>
      <c r="C190" s="5"/>
      <c r="D190" s="5"/>
      <c r="E190" s="5"/>
      <c r="F190" s="6"/>
      <c r="G190" s="5"/>
      <c r="H190" s="5"/>
      <c r="I190" s="5"/>
      <c r="J190" s="5"/>
      <c r="K190" s="5"/>
      <c r="L190" s="5" t="s">
        <v>215</v>
      </c>
      <c r="M190" s="5"/>
      <c r="N190" s="7">
        <v>78.12</v>
      </c>
      <c r="O190" s="5"/>
      <c r="P190" s="7">
        <v>-78.12</v>
      </c>
    </row>
    <row r="191" spans="1:16" x14ac:dyDescent="0.25">
      <c r="A191" s="5"/>
      <c r="B191" s="5"/>
      <c r="C191" s="5"/>
      <c r="D191" s="5"/>
      <c r="E191" s="5"/>
      <c r="F191" s="6"/>
      <c r="G191" s="5"/>
      <c r="H191" s="5"/>
      <c r="I191" s="5"/>
      <c r="J191" s="5"/>
      <c r="K191" s="5"/>
      <c r="L191" s="5" t="s">
        <v>64</v>
      </c>
      <c r="M191" s="5"/>
      <c r="N191" s="7">
        <v>-18.27</v>
      </c>
      <c r="O191" s="5"/>
      <c r="P191" s="7">
        <v>18.27</v>
      </c>
    </row>
    <row r="192" spans="1:16" x14ac:dyDescent="0.25">
      <c r="A192" s="5"/>
      <c r="B192" s="5"/>
      <c r="C192" s="5"/>
      <c r="D192" s="5"/>
      <c r="E192" s="5"/>
      <c r="F192" s="6"/>
      <c r="G192" s="5"/>
      <c r="H192" s="5"/>
      <c r="I192" s="5"/>
      <c r="J192" s="5"/>
      <c r="K192" s="5"/>
      <c r="L192" s="5" t="s">
        <v>215</v>
      </c>
      <c r="M192" s="5"/>
      <c r="N192" s="7">
        <v>18.27</v>
      </c>
      <c r="O192" s="5"/>
      <c r="P192" s="7">
        <v>-18.27</v>
      </c>
    </row>
    <row r="193" spans="1:16" x14ac:dyDescent="0.25">
      <c r="A193" s="5"/>
      <c r="B193" s="5"/>
      <c r="C193" s="5"/>
      <c r="D193" s="5"/>
      <c r="E193" s="5"/>
      <c r="F193" s="6"/>
      <c r="G193" s="5"/>
      <c r="H193" s="5"/>
      <c r="I193" s="5"/>
      <c r="J193" s="5"/>
      <c r="K193" s="5"/>
      <c r="L193" s="5" t="s">
        <v>215</v>
      </c>
      <c r="M193" s="5"/>
      <c r="N193" s="7">
        <v>18.27</v>
      </c>
      <c r="O193" s="5"/>
      <c r="P193" s="7">
        <v>-18.27</v>
      </c>
    </row>
    <row r="194" spans="1:16" x14ac:dyDescent="0.25">
      <c r="A194" s="5"/>
      <c r="B194" s="5"/>
      <c r="C194" s="5"/>
      <c r="D194" s="5"/>
      <c r="E194" s="5"/>
      <c r="F194" s="6"/>
      <c r="G194" s="5"/>
      <c r="H194" s="5"/>
      <c r="I194" s="5"/>
      <c r="J194" s="5"/>
      <c r="K194" s="5"/>
      <c r="L194" s="5" t="s">
        <v>57</v>
      </c>
      <c r="M194" s="5"/>
      <c r="N194" s="7">
        <v>-7.56</v>
      </c>
      <c r="O194" s="5"/>
      <c r="P194" s="7">
        <v>7.56</v>
      </c>
    </row>
    <row r="195" spans="1:16" ht="15.75" thickBot="1" x14ac:dyDescent="0.3">
      <c r="A195" s="5"/>
      <c r="B195" s="5"/>
      <c r="C195" s="5"/>
      <c r="D195" s="5"/>
      <c r="E195" s="5"/>
      <c r="F195" s="6"/>
      <c r="G195" s="5"/>
      <c r="H195" s="5"/>
      <c r="I195" s="5"/>
      <c r="J195" s="5"/>
      <c r="K195" s="5"/>
      <c r="L195" s="5" t="s">
        <v>215</v>
      </c>
      <c r="M195" s="5"/>
      <c r="N195" s="8">
        <v>7.56</v>
      </c>
      <c r="O195" s="5"/>
      <c r="P195" s="8">
        <v>-7.56</v>
      </c>
    </row>
    <row r="196" spans="1:16" x14ac:dyDescent="0.25">
      <c r="A196" s="5" t="s">
        <v>81</v>
      </c>
      <c r="B196" s="5"/>
      <c r="C196" s="5"/>
      <c r="D196" s="5"/>
      <c r="E196" s="5"/>
      <c r="F196" s="6"/>
      <c r="G196" s="5"/>
      <c r="H196" s="5"/>
      <c r="I196" s="5"/>
      <c r="J196" s="5"/>
      <c r="K196" s="5"/>
      <c r="L196" s="5"/>
      <c r="M196" s="5"/>
      <c r="N196" s="7">
        <f>ROUND(SUM(N181:N195),5)</f>
        <v>-1007.81</v>
      </c>
      <c r="O196" s="5"/>
      <c r="P196" s="7">
        <f>ROUND(SUM(P181:P195),5)</f>
        <v>1007.81</v>
      </c>
    </row>
    <row r="197" spans="1:16" x14ac:dyDescent="0.25">
      <c r="A197" s="2" t="s">
        <v>152</v>
      </c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4"/>
      <c r="O197" s="2"/>
      <c r="P197" s="4"/>
    </row>
    <row r="198" spans="1:16" x14ac:dyDescent="0.25">
      <c r="A198" s="1"/>
      <c r="B198" s="2" t="s">
        <v>153</v>
      </c>
      <c r="C198" s="2"/>
      <c r="D198" s="2" t="s">
        <v>183</v>
      </c>
      <c r="E198" s="2"/>
      <c r="F198" s="3">
        <v>46091</v>
      </c>
      <c r="G198" s="2"/>
      <c r="H198" s="2" t="s">
        <v>206</v>
      </c>
      <c r="I198" s="2"/>
      <c r="J198" s="2"/>
      <c r="K198" s="2"/>
      <c r="L198" s="2" t="s">
        <v>41</v>
      </c>
      <c r="M198" s="2"/>
      <c r="N198" s="4"/>
      <c r="O198" s="2"/>
      <c r="P198" s="4">
        <v>-815.07</v>
      </c>
    </row>
    <row r="199" spans="1:16" x14ac:dyDescent="0.25">
      <c r="A199" s="2" t="s">
        <v>152</v>
      </c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4"/>
      <c r="O199" s="2"/>
      <c r="P199" s="4"/>
    </row>
    <row r="200" spans="1:16" x14ac:dyDescent="0.25">
      <c r="A200" s="5"/>
      <c r="B200" s="5"/>
      <c r="C200" s="5"/>
      <c r="D200" s="5"/>
      <c r="E200" s="5"/>
      <c r="F200" s="6"/>
      <c r="G200" s="5"/>
      <c r="H200" s="5"/>
      <c r="I200" s="5"/>
      <c r="J200" s="5"/>
      <c r="K200" s="5"/>
      <c r="L200" s="5" t="s">
        <v>58</v>
      </c>
      <c r="M200" s="5"/>
      <c r="N200" s="7">
        <v>-1200</v>
      </c>
      <c r="O200" s="5"/>
      <c r="P200" s="7">
        <v>1200</v>
      </c>
    </row>
    <row r="201" spans="1:16" x14ac:dyDescent="0.25">
      <c r="A201" s="5"/>
      <c r="B201" s="5"/>
      <c r="C201" s="5"/>
      <c r="D201" s="5"/>
      <c r="E201" s="5"/>
      <c r="F201" s="6"/>
      <c r="G201" s="5"/>
      <c r="H201" s="5"/>
      <c r="I201" s="5"/>
      <c r="J201" s="5"/>
      <c r="K201" s="5"/>
      <c r="L201" s="5" t="s">
        <v>215</v>
      </c>
      <c r="M201" s="5"/>
      <c r="N201" s="7">
        <v>190</v>
      </c>
      <c r="O201" s="5"/>
      <c r="P201" s="7">
        <v>-190</v>
      </c>
    </row>
    <row r="202" spans="1:16" x14ac:dyDescent="0.25">
      <c r="A202" s="5"/>
      <c r="B202" s="5"/>
      <c r="C202" s="5"/>
      <c r="D202" s="5"/>
      <c r="E202" s="5"/>
      <c r="F202" s="6"/>
      <c r="G202" s="5"/>
      <c r="H202" s="5"/>
      <c r="I202" s="5"/>
      <c r="J202" s="5"/>
      <c r="K202" s="5"/>
      <c r="L202" s="5" t="s">
        <v>213</v>
      </c>
      <c r="M202" s="5"/>
      <c r="N202" s="7">
        <v>96</v>
      </c>
      <c r="O202" s="5"/>
      <c r="P202" s="7">
        <v>-96</v>
      </c>
    </row>
    <row r="203" spans="1:16" x14ac:dyDescent="0.25">
      <c r="A203" s="5"/>
      <c r="B203" s="5"/>
      <c r="C203" s="5"/>
      <c r="D203" s="5"/>
      <c r="E203" s="5"/>
      <c r="F203" s="6"/>
      <c r="G203" s="5"/>
      <c r="H203" s="5"/>
      <c r="I203" s="5"/>
      <c r="J203" s="5"/>
      <c r="K203" s="5"/>
      <c r="L203" s="5" t="s">
        <v>65</v>
      </c>
      <c r="M203" s="5"/>
      <c r="N203" s="7">
        <v>-77.760000000000005</v>
      </c>
      <c r="O203" s="5"/>
      <c r="P203" s="7">
        <v>77.760000000000005</v>
      </c>
    </row>
    <row r="204" spans="1:16" x14ac:dyDescent="0.25">
      <c r="A204" s="5"/>
      <c r="B204" s="5"/>
      <c r="C204" s="5"/>
      <c r="D204" s="5"/>
      <c r="E204" s="5"/>
      <c r="F204" s="6"/>
      <c r="G204" s="5"/>
      <c r="H204" s="5"/>
      <c r="I204" s="5"/>
      <c r="J204" s="5"/>
      <c r="K204" s="5"/>
      <c r="L204" s="5" t="s">
        <v>214</v>
      </c>
      <c r="M204" s="5"/>
      <c r="N204" s="7">
        <v>77.760000000000005</v>
      </c>
      <c r="O204" s="5"/>
      <c r="P204" s="7">
        <v>-77.760000000000005</v>
      </c>
    </row>
    <row r="205" spans="1:16" x14ac:dyDescent="0.25">
      <c r="A205" s="5"/>
      <c r="B205" s="5"/>
      <c r="C205" s="5"/>
      <c r="D205" s="5"/>
      <c r="E205" s="5"/>
      <c r="F205" s="6"/>
      <c r="G205" s="5"/>
      <c r="H205" s="5"/>
      <c r="I205" s="5"/>
      <c r="J205" s="5"/>
      <c r="K205" s="5"/>
      <c r="L205" s="5" t="s">
        <v>63</v>
      </c>
      <c r="M205" s="5"/>
      <c r="N205" s="7">
        <v>17.53</v>
      </c>
      <c r="O205" s="5"/>
      <c r="P205" s="7">
        <v>-17.53</v>
      </c>
    </row>
    <row r="206" spans="1:16" x14ac:dyDescent="0.25">
      <c r="A206" s="5"/>
      <c r="B206" s="5"/>
      <c r="C206" s="5"/>
      <c r="D206" s="5"/>
      <c r="E206" s="5"/>
      <c r="F206" s="6"/>
      <c r="G206" s="5"/>
      <c r="H206" s="5"/>
      <c r="I206" s="5"/>
      <c r="J206" s="5"/>
      <c r="K206" s="5"/>
      <c r="L206" s="5" t="s">
        <v>63</v>
      </c>
      <c r="M206" s="5"/>
      <c r="N206" s="7">
        <v>5</v>
      </c>
      <c r="O206" s="5"/>
      <c r="P206" s="7">
        <v>-5</v>
      </c>
    </row>
    <row r="207" spans="1:16" x14ac:dyDescent="0.25">
      <c r="A207" s="5"/>
      <c r="B207" s="5"/>
      <c r="C207" s="5"/>
      <c r="D207" s="5"/>
      <c r="E207" s="5"/>
      <c r="F207" s="6"/>
      <c r="G207" s="5"/>
      <c r="H207" s="5"/>
      <c r="I207" s="5"/>
      <c r="J207" s="5"/>
      <c r="K207" s="5"/>
      <c r="L207" s="5" t="s">
        <v>63</v>
      </c>
      <c r="M207" s="5"/>
      <c r="N207" s="7">
        <v>10</v>
      </c>
      <c r="O207" s="5"/>
      <c r="P207" s="7">
        <v>-10</v>
      </c>
    </row>
    <row r="208" spans="1:16" x14ac:dyDescent="0.25">
      <c r="A208" s="5"/>
      <c r="B208" s="5"/>
      <c r="C208" s="5"/>
      <c r="D208" s="5"/>
      <c r="E208" s="5"/>
      <c r="F208" s="6"/>
      <c r="G208" s="5"/>
      <c r="H208" s="5"/>
      <c r="I208" s="5"/>
      <c r="J208" s="5"/>
      <c r="K208" s="5"/>
      <c r="L208" s="5" t="s">
        <v>215</v>
      </c>
      <c r="M208" s="5"/>
      <c r="N208" s="7">
        <v>49</v>
      </c>
      <c r="O208" s="5"/>
      <c r="P208" s="7">
        <v>-49</v>
      </c>
    </row>
    <row r="209" spans="1:16" x14ac:dyDescent="0.25">
      <c r="A209" s="5"/>
      <c r="B209" s="5"/>
      <c r="C209" s="5"/>
      <c r="D209" s="5"/>
      <c r="E209" s="5"/>
      <c r="F209" s="6"/>
      <c r="G209" s="5"/>
      <c r="H209" s="5"/>
      <c r="I209" s="5"/>
      <c r="J209" s="5"/>
      <c r="K209" s="5"/>
      <c r="L209" s="5" t="s">
        <v>64</v>
      </c>
      <c r="M209" s="5"/>
      <c r="N209" s="7">
        <v>-17.399999999999999</v>
      </c>
      <c r="O209" s="5"/>
      <c r="P209" s="7">
        <v>17.399999999999999</v>
      </c>
    </row>
    <row r="210" spans="1:16" x14ac:dyDescent="0.25">
      <c r="A210" s="5"/>
      <c r="B210" s="5"/>
      <c r="C210" s="5"/>
      <c r="D210" s="5"/>
      <c r="E210" s="5"/>
      <c r="F210" s="6"/>
      <c r="G210" s="5"/>
      <c r="H210" s="5"/>
      <c r="I210" s="5"/>
      <c r="J210" s="5"/>
      <c r="K210" s="5"/>
      <c r="L210" s="5" t="s">
        <v>215</v>
      </c>
      <c r="M210" s="5"/>
      <c r="N210" s="7">
        <v>17.399999999999999</v>
      </c>
      <c r="O210" s="5"/>
      <c r="P210" s="7">
        <v>-17.399999999999999</v>
      </c>
    </row>
    <row r="211" spans="1:16" x14ac:dyDescent="0.25">
      <c r="A211" s="5"/>
      <c r="B211" s="5"/>
      <c r="C211" s="5"/>
      <c r="D211" s="5"/>
      <c r="E211" s="5"/>
      <c r="F211" s="6"/>
      <c r="G211" s="5"/>
      <c r="H211" s="5"/>
      <c r="I211" s="5"/>
      <c r="J211" s="5"/>
      <c r="K211" s="5"/>
      <c r="L211" s="5" t="s">
        <v>215</v>
      </c>
      <c r="M211" s="5"/>
      <c r="N211" s="7">
        <v>17.399999999999999</v>
      </c>
      <c r="O211" s="5"/>
      <c r="P211" s="7">
        <v>-17.399999999999999</v>
      </c>
    </row>
    <row r="212" spans="1:16" x14ac:dyDescent="0.25">
      <c r="A212" s="5"/>
      <c r="B212" s="5"/>
      <c r="C212" s="5"/>
      <c r="D212" s="5"/>
      <c r="E212" s="5"/>
      <c r="F212" s="6"/>
      <c r="G212" s="5"/>
      <c r="H212" s="5"/>
      <c r="I212" s="5"/>
      <c r="J212" s="5"/>
      <c r="K212" s="5"/>
      <c r="L212" s="5" t="s">
        <v>57</v>
      </c>
      <c r="M212" s="5"/>
      <c r="N212" s="7">
        <v>-7.2</v>
      </c>
      <c r="O212" s="5"/>
      <c r="P212" s="7">
        <v>7.2</v>
      </c>
    </row>
    <row r="213" spans="1:16" ht="15.75" thickBot="1" x14ac:dyDescent="0.3">
      <c r="A213" s="5"/>
      <c r="B213" s="5"/>
      <c r="C213" s="5"/>
      <c r="D213" s="5"/>
      <c r="E213" s="5"/>
      <c r="F213" s="6"/>
      <c r="G213" s="5"/>
      <c r="H213" s="5"/>
      <c r="I213" s="5"/>
      <c r="J213" s="5"/>
      <c r="K213" s="5"/>
      <c r="L213" s="5" t="s">
        <v>215</v>
      </c>
      <c r="M213" s="5"/>
      <c r="N213" s="8">
        <v>7.2</v>
      </c>
      <c r="O213" s="5"/>
      <c r="P213" s="8">
        <v>-7.2</v>
      </c>
    </row>
    <row r="214" spans="1:16" x14ac:dyDescent="0.25">
      <c r="A214" s="5" t="s">
        <v>81</v>
      </c>
      <c r="B214" s="5"/>
      <c r="C214" s="5"/>
      <c r="D214" s="5"/>
      <c r="E214" s="5"/>
      <c r="F214" s="6"/>
      <c r="G214" s="5"/>
      <c r="H214" s="5"/>
      <c r="I214" s="5"/>
      <c r="J214" s="5"/>
      <c r="K214" s="5"/>
      <c r="L214" s="5"/>
      <c r="M214" s="5"/>
      <c r="N214" s="7">
        <f>ROUND(SUM(N199:N213),5)</f>
        <v>-815.07</v>
      </c>
      <c r="O214" s="5"/>
      <c r="P214" s="7">
        <f>ROUND(SUM(P199:P213),5)</f>
        <v>815.07</v>
      </c>
    </row>
    <row r="215" spans="1:16" x14ac:dyDescent="0.25">
      <c r="A215" s="2" t="s">
        <v>152</v>
      </c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4"/>
      <c r="O215" s="2"/>
      <c r="P215" s="4"/>
    </row>
    <row r="216" spans="1:16" x14ac:dyDescent="0.25">
      <c r="A216" s="1"/>
      <c r="B216" s="2" t="s">
        <v>153</v>
      </c>
      <c r="C216" s="2"/>
      <c r="D216" s="2" t="s">
        <v>184</v>
      </c>
      <c r="E216" s="2"/>
      <c r="F216" s="3">
        <v>46091</v>
      </c>
      <c r="G216" s="2"/>
      <c r="H216" s="2" t="s">
        <v>207</v>
      </c>
      <c r="I216" s="2"/>
      <c r="J216" s="2"/>
      <c r="K216" s="2"/>
      <c r="L216" s="2" t="s">
        <v>41</v>
      </c>
      <c r="M216" s="2"/>
      <c r="N216" s="4"/>
      <c r="O216" s="2"/>
      <c r="P216" s="4">
        <v>-1252.57</v>
      </c>
    </row>
    <row r="217" spans="1:16" x14ac:dyDescent="0.25">
      <c r="A217" s="2" t="s">
        <v>152</v>
      </c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4"/>
      <c r="O217" s="2"/>
      <c r="P217" s="4"/>
    </row>
    <row r="218" spans="1:16" x14ac:dyDescent="0.25">
      <c r="A218" s="5"/>
      <c r="B218" s="5"/>
      <c r="C218" s="5"/>
      <c r="D218" s="5"/>
      <c r="E218" s="5"/>
      <c r="F218" s="6"/>
      <c r="G218" s="5"/>
      <c r="H218" s="5"/>
      <c r="I218" s="5"/>
      <c r="J218" s="5"/>
      <c r="K218" s="5"/>
      <c r="L218" s="5" t="s">
        <v>58</v>
      </c>
      <c r="M218" s="5"/>
      <c r="N218" s="7">
        <v>-1269.2</v>
      </c>
      <c r="O218" s="5"/>
      <c r="P218" s="7">
        <v>1269.2</v>
      </c>
    </row>
    <row r="219" spans="1:16" x14ac:dyDescent="0.25">
      <c r="A219" s="5"/>
      <c r="B219" s="5"/>
      <c r="C219" s="5"/>
      <c r="D219" s="5"/>
      <c r="E219" s="5"/>
      <c r="F219" s="6"/>
      <c r="G219" s="5"/>
      <c r="H219" s="5"/>
      <c r="I219" s="5"/>
      <c r="J219" s="5"/>
      <c r="K219" s="5"/>
      <c r="L219" s="5" t="s">
        <v>62</v>
      </c>
      <c r="M219" s="5"/>
      <c r="N219" s="7">
        <v>-237.98</v>
      </c>
      <c r="O219" s="5"/>
      <c r="P219" s="7">
        <v>237.98</v>
      </c>
    </row>
    <row r="220" spans="1:16" x14ac:dyDescent="0.25">
      <c r="A220" s="5"/>
      <c r="B220" s="5"/>
      <c r="C220" s="5"/>
      <c r="D220" s="5"/>
      <c r="E220" s="5"/>
      <c r="F220" s="6"/>
      <c r="G220" s="5"/>
      <c r="H220" s="5"/>
      <c r="I220" s="5"/>
      <c r="J220" s="5"/>
      <c r="K220" s="5"/>
      <c r="L220" s="5" t="s">
        <v>58</v>
      </c>
      <c r="M220" s="5"/>
      <c r="N220" s="7">
        <v>-116.9</v>
      </c>
      <c r="O220" s="5"/>
      <c r="P220" s="7">
        <v>116.9</v>
      </c>
    </row>
    <row r="221" spans="1:16" x14ac:dyDescent="0.25">
      <c r="A221" s="5"/>
      <c r="B221" s="5"/>
      <c r="C221" s="5"/>
      <c r="D221" s="5"/>
      <c r="E221" s="5"/>
      <c r="F221" s="6"/>
      <c r="G221" s="5"/>
      <c r="H221" s="5"/>
      <c r="I221" s="5"/>
      <c r="J221" s="5"/>
      <c r="K221" s="5"/>
      <c r="L221" s="5" t="s">
        <v>213</v>
      </c>
      <c r="M221" s="5"/>
      <c r="N221" s="7">
        <v>129.93</v>
      </c>
      <c r="O221" s="5"/>
      <c r="P221" s="7">
        <v>-129.93</v>
      </c>
    </row>
    <row r="222" spans="1:16" x14ac:dyDescent="0.25">
      <c r="A222" s="5"/>
      <c r="B222" s="5"/>
      <c r="C222" s="5"/>
      <c r="D222" s="5"/>
      <c r="E222" s="5"/>
      <c r="F222" s="6"/>
      <c r="G222" s="5"/>
      <c r="H222" s="5"/>
      <c r="I222" s="5"/>
      <c r="J222" s="5"/>
      <c r="K222" s="5"/>
      <c r="L222" s="5" t="s">
        <v>65</v>
      </c>
      <c r="M222" s="5"/>
      <c r="N222" s="7">
        <v>-105.24</v>
      </c>
      <c r="O222" s="5"/>
      <c r="P222" s="7">
        <v>105.24</v>
      </c>
    </row>
    <row r="223" spans="1:16" x14ac:dyDescent="0.25">
      <c r="A223" s="5"/>
      <c r="B223" s="5"/>
      <c r="C223" s="5"/>
      <c r="D223" s="5"/>
      <c r="E223" s="5"/>
      <c r="F223" s="6"/>
      <c r="G223" s="5"/>
      <c r="H223" s="5"/>
      <c r="I223" s="5"/>
      <c r="J223" s="5"/>
      <c r="K223" s="5"/>
      <c r="L223" s="5" t="s">
        <v>214</v>
      </c>
      <c r="M223" s="5"/>
      <c r="N223" s="7">
        <v>105.24</v>
      </c>
      <c r="O223" s="5"/>
      <c r="P223" s="7">
        <v>-105.24</v>
      </c>
    </row>
    <row r="224" spans="1:16" x14ac:dyDescent="0.25">
      <c r="A224" s="5"/>
      <c r="B224" s="5"/>
      <c r="C224" s="5"/>
      <c r="D224" s="5"/>
      <c r="E224" s="5"/>
      <c r="F224" s="6"/>
      <c r="G224" s="5"/>
      <c r="H224" s="5"/>
      <c r="I224" s="5"/>
      <c r="J224" s="5"/>
      <c r="K224" s="5"/>
      <c r="L224" s="5" t="s">
        <v>63</v>
      </c>
      <c r="M224" s="5"/>
      <c r="N224" s="7">
        <v>10</v>
      </c>
      <c r="O224" s="5"/>
      <c r="P224" s="7">
        <v>-10</v>
      </c>
    </row>
    <row r="225" spans="1:16" x14ac:dyDescent="0.25">
      <c r="A225" s="5"/>
      <c r="B225" s="5"/>
      <c r="C225" s="5"/>
      <c r="D225" s="5"/>
      <c r="E225" s="5"/>
      <c r="F225" s="6"/>
      <c r="G225" s="5"/>
      <c r="H225" s="5"/>
      <c r="I225" s="5"/>
      <c r="J225" s="5"/>
      <c r="K225" s="5"/>
      <c r="L225" s="5" t="s">
        <v>63</v>
      </c>
      <c r="M225" s="5"/>
      <c r="N225" s="7">
        <v>17.53</v>
      </c>
      <c r="O225" s="5"/>
      <c r="P225" s="7">
        <v>-17.53</v>
      </c>
    </row>
    <row r="226" spans="1:16" x14ac:dyDescent="0.25">
      <c r="A226" s="5"/>
      <c r="B226" s="5"/>
      <c r="C226" s="5"/>
      <c r="D226" s="5"/>
      <c r="E226" s="5"/>
      <c r="F226" s="6"/>
      <c r="G226" s="5"/>
      <c r="H226" s="5"/>
      <c r="I226" s="5"/>
      <c r="J226" s="5"/>
      <c r="K226" s="5"/>
      <c r="L226" s="5" t="s">
        <v>63</v>
      </c>
      <c r="M226" s="5"/>
      <c r="N226" s="7">
        <v>5</v>
      </c>
      <c r="O226" s="5"/>
      <c r="P226" s="7">
        <v>-5</v>
      </c>
    </row>
    <row r="227" spans="1:16" x14ac:dyDescent="0.25">
      <c r="A227" s="5"/>
      <c r="B227" s="5"/>
      <c r="C227" s="5"/>
      <c r="D227" s="5"/>
      <c r="E227" s="5"/>
      <c r="F227" s="6"/>
      <c r="G227" s="5"/>
      <c r="H227" s="5"/>
      <c r="I227" s="5"/>
      <c r="J227" s="5"/>
      <c r="K227" s="5"/>
      <c r="L227" s="5" t="s">
        <v>69</v>
      </c>
      <c r="M227" s="5"/>
      <c r="N227" s="7">
        <v>58.81</v>
      </c>
      <c r="O227" s="5"/>
      <c r="P227" s="7">
        <v>-58.81</v>
      </c>
    </row>
    <row r="228" spans="1:16" x14ac:dyDescent="0.25">
      <c r="A228" s="5"/>
      <c r="B228" s="5"/>
      <c r="C228" s="5"/>
      <c r="D228" s="5"/>
      <c r="E228" s="5"/>
      <c r="F228" s="6"/>
      <c r="G228" s="5"/>
      <c r="H228" s="5"/>
      <c r="I228" s="5"/>
      <c r="J228" s="5"/>
      <c r="K228" s="5"/>
      <c r="L228" s="5" t="s">
        <v>215</v>
      </c>
      <c r="M228" s="5"/>
      <c r="N228" s="7">
        <v>26</v>
      </c>
      <c r="O228" s="5"/>
      <c r="P228" s="7">
        <v>-26</v>
      </c>
    </row>
    <row r="229" spans="1:16" x14ac:dyDescent="0.25">
      <c r="A229" s="5"/>
      <c r="B229" s="5"/>
      <c r="C229" s="5"/>
      <c r="D229" s="5"/>
      <c r="E229" s="5"/>
      <c r="F229" s="6"/>
      <c r="G229" s="5"/>
      <c r="H229" s="5"/>
      <c r="I229" s="5"/>
      <c r="J229" s="5"/>
      <c r="K229" s="5"/>
      <c r="L229" s="5" t="s">
        <v>64</v>
      </c>
      <c r="M229" s="5"/>
      <c r="N229" s="7">
        <v>-100.69</v>
      </c>
      <c r="O229" s="5"/>
      <c r="P229" s="7">
        <v>100.69</v>
      </c>
    </row>
    <row r="230" spans="1:16" x14ac:dyDescent="0.25">
      <c r="A230" s="5"/>
      <c r="B230" s="5"/>
      <c r="C230" s="5"/>
      <c r="D230" s="5"/>
      <c r="E230" s="5"/>
      <c r="F230" s="6"/>
      <c r="G230" s="5"/>
      <c r="H230" s="5"/>
      <c r="I230" s="5"/>
      <c r="J230" s="5"/>
      <c r="K230" s="5"/>
      <c r="L230" s="5" t="s">
        <v>215</v>
      </c>
      <c r="M230" s="5"/>
      <c r="N230" s="7">
        <v>100.69</v>
      </c>
      <c r="O230" s="5"/>
      <c r="P230" s="7">
        <v>-100.69</v>
      </c>
    </row>
    <row r="231" spans="1:16" x14ac:dyDescent="0.25">
      <c r="A231" s="5"/>
      <c r="B231" s="5"/>
      <c r="C231" s="5"/>
      <c r="D231" s="5"/>
      <c r="E231" s="5"/>
      <c r="F231" s="6"/>
      <c r="G231" s="5"/>
      <c r="H231" s="5"/>
      <c r="I231" s="5"/>
      <c r="J231" s="5"/>
      <c r="K231" s="5"/>
      <c r="L231" s="5" t="s">
        <v>215</v>
      </c>
      <c r="M231" s="5"/>
      <c r="N231" s="7">
        <v>100.69</v>
      </c>
      <c r="O231" s="5"/>
      <c r="P231" s="7">
        <v>-100.69</v>
      </c>
    </row>
    <row r="232" spans="1:16" x14ac:dyDescent="0.25">
      <c r="A232" s="5"/>
      <c r="B232" s="5"/>
      <c r="C232" s="5"/>
      <c r="D232" s="5"/>
      <c r="E232" s="5"/>
      <c r="F232" s="6"/>
      <c r="G232" s="5"/>
      <c r="H232" s="5"/>
      <c r="I232" s="5"/>
      <c r="J232" s="5"/>
      <c r="K232" s="5"/>
      <c r="L232" s="5" t="s">
        <v>64</v>
      </c>
      <c r="M232" s="5"/>
      <c r="N232" s="7">
        <v>-23.55</v>
      </c>
      <c r="O232" s="5"/>
      <c r="P232" s="7">
        <v>23.55</v>
      </c>
    </row>
    <row r="233" spans="1:16" x14ac:dyDescent="0.25">
      <c r="A233" s="5"/>
      <c r="B233" s="5"/>
      <c r="C233" s="5"/>
      <c r="D233" s="5"/>
      <c r="E233" s="5"/>
      <c r="F233" s="6"/>
      <c r="G233" s="5"/>
      <c r="H233" s="5"/>
      <c r="I233" s="5"/>
      <c r="J233" s="5"/>
      <c r="K233" s="5"/>
      <c r="L233" s="5" t="s">
        <v>215</v>
      </c>
      <c r="M233" s="5"/>
      <c r="N233" s="7">
        <v>23.55</v>
      </c>
      <c r="O233" s="5"/>
      <c r="P233" s="7">
        <v>-23.55</v>
      </c>
    </row>
    <row r="234" spans="1:16" ht="15.75" thickBot="1" x14ac:dyDescent="0.3">
      <c r="A234" s="5"/>
      <c r="B234" s="5"/>
      <c r="C234" s="5"/>
      <c r="D234" s="5"/>
      <c r="E234" s="5"/>
      <c r="F234" s="6"/>
      <c r="G234" s="5"/>
      <c r="H234" s="5"/>
      <c r="I234" s="5"/>
      <c r="J234" s="5"/>
      <c r="K234" s="5"/>
      <c r="L234" s="5" t="s">
        <v>215</v>
      </c>
      <c r="M234" s="5"/>
      <c r="N234" s="8">
        <v>23.55</v>
      </c>
      <c r="O234" s="5"/>
      <c r="P234" s="8">
        <v>-23.55</v>
      </c>
    </row>
    <row r="235" spans="1:16" x14ac:dyDescent="0.25">
      <c r="A235" s="5" t="s">
        <v>81</v>
      </c>
      <c r="B235" s="5"/>
      <c r="C235" s="5"/>
      <c r="D235" s="5"/>
      <c r="E235" s="5"/>
      <c r="F235" s="6"/>
      <c r="G235" s="5"/>
      <c r="H235" s="5"/>
      <c r="I235" s="5"/>
      <c r="J235" s="5"/>
      <c r="K235" s="5"/>
      <c r="L235" s="5"/>
      <c r="M235" s="5"/>
      <c r="N235" s="7">
        <f>ROUND(SUM(N217:N234),5)</f>
        <v>-1252.57</v>
      </c>
      <c r="O235" s="5"/>
      <c r="P235" s="7">
        <f>ROUND(SUM(P217:P234),5)</f>
        <v>1252.57</v>
      </c>
    </row>
    <row r="236" spans="1:16" x14ac:dyDescent="0.25">
      <c r="A236" s="2" t="s">
        <v>152</v>
      </c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4"/>
      <c r="O236" s="2"/>
      <c r="P236" s="4"/>
    </row>
    <row r="237" spans="1:16" x14ac:dyDescent="0.25">
      <c r="A237" s="1"/>
      <c r="B237" s="2" t="s">
        <v>153</v>
      </c>
      <c r="C237" s="2"/>
      <c r="D237" s="2" t="s">
        <v>185</v>
      </c>
      <c r="E237" s="2"/>
      <c r="F237" s="3">
        <v>46091</v>
      </c>
      <c r="G237" s="2"/>
      <c r="H237" s="2" t="s">
        <v>208</v>
      </c>
      <c r="I237" s="2"/>
      <c r="J237" s="2"/>
      <c r="K237" s="2"/>
      <c r="L237" s="2" t="s">
        <v>41</v>
      </c>
      <c r="M237" s="2"/>
      <c r="N237" s="4"/>
      <c r="O237" s="2"/>
      <c r="P237" s="4">
        <v>-1184.81</v>
      </c>
    </row>
    <row r="238" spans="1:16" x14ac:dyDescent="0.25">
      <c r="A238" s="2" t="s">
        <v>152</v>
      </c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4"/>
      <c r="O238" s="2"/>
      <c r="P238" s="4"/>
    </row>
    <row r="239" spans="1:16" x14ac:dyDescent="0.25">
      <c r="A239" s="5"/>
      <c r="B239" s="5"/>
      <c r="C239" s="5"/>
      <c r="D239" s="5"/>
      <c r="E239" s="5"/>
      <c r="F239" s="6"/>
      <c r="G239" s="5"/>
      <c r="H239" s="5"/>
      <c r="I239" s="5"/>
      <c r="J239" s="5"/>
      <c r="K239" s="5"/>
      <c r="L239" s="5" t="s">
        <v>58</v>
      </c>
      <c r="M239" s="5"/>
      <c r="N239" s="7">
        <v>-1318.4</v>
      </c>
      <c r="O239" s="5"/>
      <c r="P239" s="7">
        <v>1318.4</v>
      </c>
    </row>
    <row r="240" spans="1:16" x14ac:dyDescent="0.25">
      <c r="A240" s="5"/>
      <c r="B240" s="5"/>
      <c r="C240" s="5"/>
      <c r="D240" s="5"/>
      <c r="E240" s="5"/>
      <c r="F240" s="6"/>
      <c r="G240" s="5"/>
      <c r="H240" s="5"/>
      <c r="I240" s="5"/>
      <c r="J240" s="5"/>
      <c r="K240" s="5"/>
      <c r="L240" s="5" t="s">
        <v>62</v>
      </c>
      <c r="M240" s="5"/>
      <c r="N240" s="7">
        <v>-315.18</v>
      </c>
      <c r="O240" s="5"/>
      <c r="P240" s="7">
        <v>315.18</v>
      </c>
    </row>
    <row r="241" spans="1:16" x14ac:dyDescent="0.25">
      <c r="A241" s="5"/>
      <c r="B241" s="5"/>
      <c r="C241" s="5"/>
      <c r="D241" s="5"/>
      <c r="E241" s="5"/>
      <c r="F241" s="6"/>
      <c r="G241" s="5"/>
      <c r="H241" s="5"/>
      <c r="I241" s="5"/>
      <c r="J241" s="5"/>
      <c r="K241" s="5"/>
      <c r="L241" s="5" t="s">
        <v>213</v>
      </c>
      <c r="M241" s="5"/>
      <c r="N241" s="7">
        <v>130.69</v>
      </c>
      <c r="O241" s="5"/>
      <c r="P241" s="7">
        <v>-130.69</v>
      </c>
    </row>
    <row r="242" spans="1:16" x14ac:dyDescent="0.25">
      <c r="A242" s="5"/>
      <c r="B242" s="5"/>
      <c r="C242" s="5"/>
      <c r="D242" s="5"/>
      <c r="E242" s="5"/>
      <c r="F242" s="6"/>
      <c r="G242" s="5"/>
      <c r="H242" s="5"/>
      <c r="I242" s="5"/>
      <c r="J242" s="5"/>
      <c r="K242" s="5"/>
      <c r="L242" s="5" t="s">
        <v>63</v>
      </c>
      <c r="M242" s="5"/>
      <c r="N242" s="7">
        <v>10</v>
      </c>
      <c r="O242" s="5"/>
      <c r="P242" s="7">
        <v>-10</v>
      </c>
    </row>
    <row r="243" spans="1:16" x14ac:dyDescent="0.25">
      <c r="A243" s="5"/>
      <c r="B243" s="5"/>
      <c r="C243" s="5"/>
      <c r="D243" s="5"/>
      <c r="E243" s="5"/>
      <c r="F243" s="6"/>
      <c r="G243" s="5"/>
      <c r="H243" s="5"/>
      <c r="I243" s="5"/>
      <c r="J243" s="5"/>
      <c r="K243" s="5"/>
      <c r="L243" s="5" t="s">
        <v>63</v>
      </c>
      <c r="M243" s="5"/>
      <c r="N243" s="7">
        <v>18.93</v>
      </c>
      <c r="O243" s="5"/>
      <c r="P243" s="7">
        <v>-18.93</v>
      </c>
    </row>
    <row r="244" spans="1:16" x14ac:dyDescent="0.25">
      <c r="A244" s="5"/>
      <c r="B244" s="5"/>
      <c r="C244" s="5"/>
      <c r="D244" s="5"/>
      <c r="E244" s="5"/>
      <c r="F244" s="6"/>
      <c r="G244" s="5"/>
      <c r="H244" s="5"/>
      <c r="I244" s="5"/>
      <c r="J244" s="5"/>
      <c r="K244" s="5"/>
      <c r="L244" s="5" t="s">
        <v>63</v>
      </c>
      <c r="M244" s="5"/>
      <c r="N244" s="7">
        <v>6</v>
      </c>
      <c r="O244" s="5"/>
      <c r="P244" s="7">
        <v>-6</v>
      </c>
    </row>
    <row r="245" spans="1:16" x14ac:dyDescent="0.25">
      <c r="A245" s="5"/>
      <c r="B245" s="5"/>
      <c r="C245" s="5"/>
      <c r="D245" s="5"/>
      <c r="E245" s="5"/>
      <c r="F245" s="6"/>
      <c r="G245" s="5"/>
      <c r="H245" s="5"/>
      <c r="I245" s="5"/>
      <c r="J245" s="5"/>
      <c r="K245" s="5"/>
      <c r="L245" s="5" t="s">
        <v>65</v>
      </c>
      <c r="M245" s="5"/>
      <c r="N245" s="7">
        <v>-105.86</v>
      </c>
      <c r="O245" s="5"/>
      <c r="P245" s="7">
        <v>105.86</v>
      </c>
    </row>
    <row r="246" spans="1:16" x14ac:dyDescent="0.25">
      <c r="A246" s="5"/>
      <c r="B246" s="5"/>
      <c r="C246" s="5"/>
      <c r="D246" s="5"/>
      <c r="E246" s="5"/>
      <c r="F246" s="6"/>
      <c r="G246" s="5"/>
      <c r="H246" s="5"/>
      <c r="I246" s="5"/>
      <c r="J246" s="5"/>
      <c r="K246" s="5"/>
      <c r="L246" s="5" t="s">
        <v>214</v>
      </c>
      <c r="M246" s="5"/>
      <c r="N246" s="7">
        <v>105.86</v>
      </c>
      <c r="O246" s="5"/>
      <c r="P246" s="7">
        <v>-105.86</v>
      </c>
    </row>
    <row r="247" spans="1:16" x14ac:dyDescent="0.25">
      <c r="A247" s="5"/>
      <c r="B247" s="5"/>
      <c r="C247" s="5"/>
      <c r="D247" s="5"/>
      <c r="E247" s="5"/>
      <c r="F247" s="6"/>
      <c r="G247" s="5"/>
      <c r="H247" s="5"/>
      <c r="I247" s="5"/>
      <c r="J247" s="5"/>
      <c r="K247" s="5"/>
      <c r="L247" s="5" t="s">
        <v>69</v>
      </c>
      <c r="M247" s="5"/>
      <c r="N247" s="7">
        <v>61.17</v>
      </c>
      <c r="O247" s="5"/>
      <c r="P247" s="7">
        <v>-61.17</v>
      </c>
    </row>
    <row r="248" spans="1:16" x14ac:dyDescent="0.25">
      <c r="A248" s="5"/>
      <c r="B248" s="5"/>
      <c r="C248" s="5"/>
      <c r="D248" s="5"/>
      <c r="E248" s="5"/>
      <c r="F248" s="6"/>
      <c r="G248" s="5"/>
      <c r="H248" s="5"/>
      <c r="I248" s="5"/>
      <c r="J248" s="5"/>
      <c r="K248" s="5"/>
      <c r="L248" s="5" t="s">
        <v>215</v>
      </c>
      <c r="M248" s="5"/>
      <c r="N248" s="7">
        <v>97</v>
      </c>
      <c r="O248" s="5"/>
      <c r="P248" s="7">
        <v>-97</v>
      </c>
    </row>
    <row r="249" spans="1:16" x14ac:dyDescent="0.25">
      <c r="A249" s="5"/>
      <c r="B249" s="5"/>
      <c r="C249" s="5"/>
      <c r="D249" s="5"/>
      <c r="E249" s="5"/>
      <c r="F249" s="6"/>
      <c r="G249" s="5"/>
      <c r="H249" s="5"/>
      <c r="I249" s="5"/>
      <c r="J249" s="5"/>
      <c r="K249" s="5"/>
      <c r="L249" s="5" t="s">
        <v>64</v>
      </c>
      <c r="M249" s="5"/>
      <c r="N249" s="7">
        <v>-101.29</v>
      </c>
      <c r="O249" s="5"/>
      <c r="P249" s="7">
        <v>101.29</v>
      </c>
    </row>
    <row r="250" spans="1:16" x14ac:dyDescent="0.25">
      <c r="A250" s="5"/>
      <c r="B250" s="5"/>
      <c r="C250" s="5"/>
      <c r="D250" s="5"/>
      <c r="E250" s="5"/>
      <c r="F250" s="6"/>
      <c r="G250" s="5"/>
      <c r="H250" s="5"/>
      <c r="I250" s="5"/>
      <c r="J250" s="5"/>
      <c r="K250" s="5"/>
      <c r="L250" s="5" t="s">
        <v>215</v>
      </c>
      <c r="M250" s="5"/>
      <c r="N250" s="7">
        <v>101.29</v>
      </c>
      <c r="O250" s="5"/>
      <c r="P250" s="7">
        <v>-101.29</v>
      </c>
    </row>
    <row r="251" spans="1:16" x14ac:dyDescent="0.25">
      <c r="A251" s="5"/>
      <c r="B251" s="5"/>
      <c r="C251" s="5"/>
      <c r="D251" s="5"/>
      <c r="E251" s="5"/>
      <c r="F251" s="6"/>
      <c r="G251" s="5"/>
      <c r="H251" s="5"/>
      <c r="I251" s="5"/>
      <c r="J251" s="5"/>
      <c r="K251" s="5"/>
      <c r="L251" s="5" t="s">
        <v>215</v>
      </c>
      <c r="M251" s="5"/>
      <c r="N251" s="7">
        <v>101.29</v>
      </c>
      <c r="O251" s="5"/>
      <c r="P251" s="7">
        <v>-101.29</v>
      </c>
    </row>
    <row r="252" spans="1:16" x14ac:dyDescent="0.25">
      <c r="A252" s="5"/>
      <c r="B252" s="5"/>
      <c r="C252" s="5"/>
      <c r="D252" s="5"/>
      <c r="E252" s="5"/>
      <c r="F252" s="6"/>
      <c r="G252" s="5"/>
      <c r="H252" s="5"/>
      <c r="I252" s="5"/>
      <c r="J252" s="5"/>
      <c r="K252" s="5"/>
      <c r="L252" s="5" t="s">
        <v>64</v>
      </c>
      <c r="M252" s="5"/>
      <c r="N252" s="7">
        <v>-23.69</v>
      </c>
      <c r="O252" s="5"/>
      <c r="P252" s="7">
        <v>23.69</v>
      </c>
    </row>
    <row r="253" spans="1:16" x14ac:dyDescent="0.25">
      <c r="A253" s="5"/>
      <c r="B253" s="5"/>
      <c r="C253" s="5"/>
      <c r="D253" s="5"/>
      <c r="E253" s="5"/>
      <c r="F253" s="6"/>
      <c r="G253" s="5"/>
      <c r="H253" s="5"/>
      <c r="I253" s="5"/>
      <c r="J253" s="5"/>
      <c r="K253" s="5"/>
      <c r="L253" s="5" t="s">
        <v>215</v>
      </c>
      <c r="M253" s="5"/>
      <c r="N253" s="7">
        <v>23.69</v>
      </c>
      <c r="O253" s="5"/>
      <c r="P253" s="7">
        <v>-23.69</v>
      </c>
    </row>
    <row r="254" spans="1:16" x14ac:dyDescent="0.25">
      <c r="A254" s="5"/>
      <c r="B254" s="5"/>
      <c r="C254" s="5"/>
      <c r="D254" s="5"/>
      <c r="E254" s="5"/>
      <c r="F254" s="6"/>
      <c r="G254" s="5"/>
      <c r="H254" s="5"/>
      <c r="I254" s="5"/>
      <c r="J254" s="5"/>
      <c r="K254" s="5"/>
      <c r="L254" s="5" t="s">
        <v>215</v>
      </c>
      <c r="M254" s="5"/>
      <c r="N254" s="7">
        <v>23.69</v>
      </c>
      <c r="O254" s="5"/>
      <c r="P254" s="7">
        <v>-23.69</v>
      </c>
    </row>
    <row r="255" spans="1:16" x14ac:dyDescent="0.25">
      <c r="A255" s="5"/>
      <c r="B255" s="5"/>
      <c r="C255" s="5"/>
      <c r="D255" s="5"/>
      <c r="E255" s="5"/>
      <c r="F255" s="6"/>
      <c r="G255" s="5"/>
      <c r="H255" s="5"/>
      <c r="I255" s="5"/>
      <c r="J255" s="5"/>
      <c r="K255" s="5"/>
      <c r="L255" s="5" t="s">
        <v>57</v>
      </c>
      <c r="M255" s="5"/>
      <c r="N255" s="7">
        <v>-5.27</v>
      </c>
      <c r="O255" s="5"/>
      <c r="P255" s="7">
        <v>5.27</v>
      </c>
    </row>
    <row r="256" spans="1:16" ht="15.75" thickBot="1" x14ac:dyDescent="0.3">
      <c r="A256" s="5"/>
      <c r="B256" s="5"/>
      <c r="C256" s="5"/>
      <c r="D256" s="5"/>
      <c r="E256" s="5"/>
      <c r="F256" s="6"/>
      <c r="G256" s="5"/>
      <c r="H256" s="5"/>
      <c r="I256" s="5"/>
      <c r="J256" s="5"/>
      <c r="K256" s="5"/>
      <c r="L256" s="5" t="s">
        <v>215</v>
      </c>
      <c r="M256" s="5"/>
      <c r="N256" s="8">
        <v>5.27</v>
      </c>
      <c r="O256" s="5"/>
      <c r="P256" s="8">
        <v>-5.27</v>
      </c>
    </row>
    <row r="257" spans="1:16" x14ac:dyDescent="0.25">
      <c r="A257" s="5" t="s">
        <v>81</v>
      </c>
      <c r="B257" s="5"/>
      <c r="C257" s="5"/>
      <c r="D257" s="5"/>
      <c r="E257" s="5"/>
      <c r="F257" s="6"/>
      <c r="G257" s="5"/>
      <c r="H257" s="5"/>
      <c r="I257" s="5"/>
      <c r="J257" s="5"/>
      <c r="K257" s="5"/>
      <c r="L257" s="5"/>
      <c r="M257" s="5"/>
      <c r="N257" s="7">
        <f>ROUND(SUM(N238:N256),5)</f>
        <v>-1184.81</v>
      </c>
      <c r="O257" s="5"/>
      <c r="P257" s="7">
        <f>ROUND(SUM(P238:P256),5)</f>
        <v>1184.81</v>
      </c>
    </row>
    <row r="258" spans="1:16" x14ac:dyDescent="0.25">
      <c r="A258" s="2" t="s">
        <v>152</v>
      </c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4"/>
      <c r="O258" s="2"/>
      <c r="P258" s="4"/>
    </row>
    <row r="259" spans="1:16" x14ac:dyDescent="0.25">
      <c r="A259" s="1"/>
      <c r="B259" s="2" t="s">
        <v>39</v>
      </c>
      <c r="C259" s="2"/>
      <c r="D259" s="2" t="s">
        <v>186</v>
      </c>
      <c r="E259" s="2"/>
      <c r="F259" s="3">
        <v>46091</v>
      </c>
      <c r="G259" s="2"/>
      <c r="H259" s="2" t="s">
        <v>25</v>
      </c>
      <c r="I259" s="2"/>
      <c r="J259" s="2"/>
      <c r="K259" s="2"/>
      <c r="L259" s="2" t="s">
        <v>41</v>
      </c>
      <c r="M259" s="2"/>
      <c r="N259" s="4"/>
      <c r="O259" s="2"/>
      <c r="P259" s="4">
        <v>-2453.66</v>
      </c>
    </row>
    <row r="260" spans="1:16" x14ac:dyDescent="0.25">
      <c r="A260" s="2" t="s">
        <v>152</v>
      </c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4"/>
      <c r="O260" s="2"/>
      <c r="P260" s="4"/>
    </row>
    <row r="261" spans="1:16" x14ac:dyDescent="0.25">
      <c r="A261" s="5"/>
      <c r="B261" s="5"/>
      <c r="C261" s="5"/>
      <c r="D261" s="5"/>
      <c r="E261" s="5"/>
      <c r="F261" s="6"/>
      <c r="G261" s="5"/>
      <c r="H261" s="5"/>
      <c r="I261" s="5"/>
      <c r="J261" s="5"/>
      <c r="K261" s="5"/>
      <c r="L261" s="5" t="s">
        <v>215</v>
      </c>
      <c r="M261" s="5"/>
      <c r="N261" s="7">
        <v>-685</v>
      </c>
      <c r="O261" s="5"/>
      <c r="P261" s="7">
        <v>685</v>
      </c>
    </row>
    <row r="262" spans="1:16" x14ac:dyDescent="0.25">
      <c r="A262" s="5"/>
      <c r="B262" s="5"/>
      <c r="C262" s="5"/>
      <c r="D262" s="5"/>
      <c r="E262" s="5"/>
      <c r="F262" s="6"/>
      <c r="G262" s="5"/>
      <c r="H262" s="5"/>
      <c r="I262" s="5"/>
      <c r="J262" s="5"/>
      <c r="K262" s="5"/>
      <c r="L262" s="5" t="s">
        <v>215</v>
      </c>
      <c r="M262" s="5"/>
      <c r="N262" s="7">
        <v>-181.72</v>
      </c>
      <c r="O262" s="5"/>
      <c r="P262" s="7">
        <v>181.72</v>
      </c>
    </row>
    <row r="263" spans="1:16" x14ac:dyDescent="0.25">
      <c r="A263" s="5"/>
      <c r="B263" s="5"/>
      <c r="C263" s="5"/>
      <c r="D263" s="5"/>
      <c r="E263" s="5"/>
      <c r="F263" s="6"/>
      <c r="G263" s="5"/>
      <c r="H263" s="5"/>
      <c r="I263" s="5"/>
      <c r="J263" s="5"/>
      <c r="K263" s="5"/>
      <c r="L263" s="5" t="s">
        <v>215</v>
      </c>
      <c r="M263" s="5"/>
      <c r="N263" s="7">
        <v>-181.72</v>
      </c>
      <c r="O263" s="5"/>
      <c r="P263" s="7">
        <v>181.72</v>
      </c>
    </row>
    <row r="264" spans="1:16" x14ac:dyDescent="0.25">
      <c r="A264" s="5"/>
      <c r="B264" s="5"/>
      <c r="C264" s="5"/>
      <c r="D264" s="5"/>
      <c r="E264" s="5"/>
      <c r="F264" s="6"/>
      <c r="G264" s="5"/>
      <c r="H264" s="5"/>
      <c r="I264" s="5"/>
      <c r="J264" s="5"/>
      <c r="K264" s="5"/>
      <c r="L264" s="5" t="s">
        <v>215</v>
      </c>
      <c r="M264" s="5"/>
      <c r="N264" s="7">
        <v>-702.61</v>
      </c>
      <c r="O264" s="5"/>
      <c r="P264" s="7">
        <v>702.61</v>
      </c>
    </row>
    <row r="265" spans="1:16" ht="15.75" thickBot="1" x14ac:dyDescent="0.3">
      <c r="A265" s="5"/>
      <c r="B265" s="5"/>
      <c r="C265" s="5"/>
      <c r="D265" s="5"/>
      <c r="E265" s="5"/>
      <c r="F265" s="6"/>
      <c r="G265" s="5"/>
      <c r="H265" s="5"/>
      <c r="I265" s="5"/>
      <c r="J265" s="5"/>
      <c r="K265" s="5"/>
      <c r="L265" s="5" t="s">
        <v>215</v>
      </c>
      <c r="M265" s="5"/>
      <c r="N265" s="8">
        <v>-702.61</v>
      </c>
      <c r="O265" s="5"/>
      <c r="P265" s="8">
        <v>702.61</v>
      </c>
    </row>
    <row r="266" spans="1:16" x14ac:dyDescent="0.25">
      <c r="A266" s="5" t="s">
        <v>81</v>
      </c>
      <c r="B266" s="5"/>
      <c r="C266" s="5"/>
      <c r="D266" s="5"/>
      <c r="E266" s="5"/>
      <c r="F266" s="6"/>
      <c r="G266" s="5"/>
      <c r="H266" s="5"/>
      <c r="I266" s="5"/>
      <c r="J266" s="5"/>
      <c r="K266" s="5"/>
      <c r="L266" s="5"/>
      <c r="M266" s="5"/>
      <c r="N266" s="7">
        <f>ROUND(SUM(N260:N265),5)</f>
        <v>-2453.66</v>
      </c>
      <c r="O266" s="5"/>
      <c r="P266" s="7">
        <f>ROUND(SUM(P260:P265),5)</f>
        <v>2453.66</v>
      </c>
    </row>
    <row r="267" spans="1:16" x14ac:dyDescent="0.25">
      <c r="A267" s="2" t="s">
        <v>152</v>
      </c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4"/>
      <c r="O267" s="2"/>
      <c r="P267" s="4"/>
    </row>
    <row r="268" spans="1:16" x14ac:dyDescent="0.25">
      <c r="A268" s="1"/>
      <c r="B268" s="2" t="s">
        <v>39</v>
      </c>
      <c r="C268" s="2"/>
      <c r="D268" s="2" t="s">
        <v>187</v>
      </c>
      <c r="E268" s="2"/>
      <c r="F268" s="3">
        <v>46091</v>
      </c>
      <c r="G268" s="2"/>
      <c r="H268" s="2" t="s">
        <v>30</v>
      </c>
      <c r="I268" s="2"/>
      <c r="J268" s="2"/>
      <c r="K268" s="2"/>
      <c r="L268" s="2" t="s">
        <v>41</v>
      </c>
      <c r="M268" s="2"/>
      <c r="N268" s="4"/>
      <c r="O268" s="2"/>
      <c r="P268" s="4">
        <v>-190</v>
      </c>
    </row>
    <row r="269" spans="1:16" x14ac:dyDescent="0.25">
      <c r="A269" s="2" t="s">
        <v>152</v>
      </c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4"/>
      <c r="O269" s="2"/>
      <c r="P269" s="4"/>
    </row>
    <row r="270" spans="1:16" ht="15.75" thickBot="1" x14ac:dyDescent="0.3">
      <c r="A270" s="1"/>
      <c r="B270" s="5"/>
      <c r="C270" s="5"/>
      <c r="D270" s="5"/>
      <c r="E270" s="5"/>
      <c r="F270" s="6"/>
      <c r="G270" s="5"/>
      <c r="H270" s="5"/>
      <c r="I270" s="5"/>
      <c r="J270" s="5"/>
      <c r="K270" s="5"/>
      <c r="L270" s="5" t="s">
        <v>215</v>
      </c>
      <c r="M270" s="5"/>
      <c r="N270" s="8">
        <v>-190</v>
      </c>
      <c r="O270" s="5"/>
      <c r="P270" s="8">
        <v>190</v>
      </c>
    </row>
    <row r="271" spans="1:16" x14ac:dyDescent="0.25">
      <c r="A271" s="5" t="s">
        <v>81</v>
      </c>
      <c r="B271" s="5"/>
      <c r="C271" s="5"/>
      <c r="D271" s="5"/>
      <c r="E271" s="5"/>
      <c r="F271" s="6"/>
      <c r="G271" s="5"/>
      <c r="H271" s="5"/>
      <c r="I271" s="5"/>
      <c r="J271" s="5"/>
      <c r="K271" s="5"/>
      <c r="L271" s="5"/>
      <c r="M271" s="5"/>
      <c r="N271" s="7">
        <f>ROUND(SUM(N269:N270),5)</f>
        <v>-190</v>
      </c>
      <c r="O271" s="5"/>
      <c r="P271" s="7">
        <f>ROUND(SUM(P269:P270),5)</f>
        <v>190</v>
      </c>
    </row>
    <row r="272" spans="1:16" x14ac:dyDescent="0.25">
      <c r="A272" s="2" t="s">
        <v>152</v>
      </c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4"/>
      <c r="O272" s="2"/>
      <c r="P272" s="4"/>
    </row>
    <row r="273" spans="1:16" x14ac:dyDescent="0.25">
      <c r="A273" s="1"/>
      <c r="B273" s="2" t="s">
        <v>153</v>
      </c>
      <c r="C273" s="2"/>
      <c r="D273" s="2" t="s">
        <v>188</v>
      </c>
      <c r="E273" s="2"/>
      <c r="F273" s="3">
        <v>46105</v>
      </c>
      <c r="G273" s="2"/>
      <c r="H273" s="2" t="s">
        <v>201</v>
      </c>
      <c r="I273" s="2"/>
      <c r="J273" s="2"/>
      <c r="K273" s="2"/>
      <c r="L273" s="2" t="s">
        <v>41</v>
      </c>
      <c r="M273" s="2"/>
      <c r="N273" s="4"/>
      <c r="O273" s="2"/>
      <c r="P273" s="4">
        <v>-917.04</v>
      </c>
    </row>
    <row r="274" spans="1:16" x14ac:dyDescent="0.25">
      <c r="A274" s="2" t="s">
        <v>152</v>
      </c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4"/>
      <c r="O274" s="2"/>
      <c r="P274" s="4"/>
    </row>
    <row r="275" spans="1:16" x14ac:dyDescent="0.25">
      <c r="A275" s="5"/>
      <c r="B275" s="5"/>
      <c r="C275" s="5"/>
      <c r="D275" s="5"/>
      <c r="E275" s="5"/>
      <c r="F275" s="6"/>
      <c r="G275" s="5"/>
      <c r="H275" s="5"/>
      <c r="I275" s="5"/>
      <c r="J275" s="5"/>
      <c r="K275" s="5"/>
      <c r="L275" s="5" t="s">
        <v>58</v>
      </c>
      <c r="M275" s="5"/>
      <c r="N275" s="7">
        <v>-1151.2</v>
      </c>
      <c r="O275" s="5"/>
      <c r="P275" s="7">
        <v>1151.2</v>
      </c>
    </row>
    <row r="276" spans="1:16" x14ac:dyDescent="0.25">
      <c r="A276" s="5"/>
      <c r="B276" s="5"/>
      <c r="C276" s="5"/>
      <c r="D276" s="5"/>
      <c r="E276" s="5"/>
      <c r="F276" s="6"/>
      <c r="G276" s="5"/>
      <c r="H276" s="5"/>
      <c r="I276" s="5"/>
      <c r="J276" s="5"/>
      <c r="K276" s="5"/>
      <c r="L276" s="5" t="s">
        <v>213</v>
      </c>
      <c r="M276" s="5"/>
      <c r="N276" s="7">
        <v>92.1</v>
      </c>
      <c r="O276" s="5"/>
      <c r="P276" s="7">
        <v>-92.1</v>
      </c>
    </row>
    <row r="277" spans="1:16" x14ac:dyDescent="0.25">
      <c r="A277" s="5"/>
      <c r="B277" s="5"/>
      <c r="C277" s="5"/>
      <c r="D277" s="5"/>
      <c r="E277" s="5"/>
      <c r="F277" s="6"/>
      <c r="G277" s="5"/>
      <c r="H277" s="5"/>
      <c r="I277" s="5"/>
      <c r="J277" s="5"/>
      <c r="K277" s="5"/>
      <c r="L277" s="5" t="s">
        <v>65</v>
      </c>
      <c r="M277" s="5"/>
      <c r="N277" s="7">
        <v>-74.599999999999994</v>
      </c>
      <c r="O277" s="5"/>
      <c r="P277" s="7">
        <v>74.599999999999994</v>
      </c>
    </row>
    <row r="278" spans="1:16" x14ac:dyDescent="0.25">
      <c r="A278" s="5"/>
      <c r="B278" s="5"/>
      <c r="C278" s="5"/>
      <c r="D278" s="5"/>
      <c r="E278" s="5"/>
      <c r="F278" s="6"/>
      <c r="G278" s="5"/>
      <c r="H278" s="5"/>
      <c r="I278" s="5"/>
      <c r="J278" s="5"/>
      <c r="K278" s="5"/>
      <c r="L278" s="5" t="s">
        <v>214</v>
      </c>
      <c r="M278" s="5"/>
      <c r="N278" s="7">
        <v>74.599999999999994</v>
      </c>
      <c r="O278" s="5"/>
      <c r="P278" s="7">
        <v>-74.599999999999994</v>
      </c>
    </row>
    <row r="279" spans="1:16" x14ac:dyDescent="0.25">
      <c r="A279" s="5"/>
      <c r="B279" s="5"/>
      <c r="C279" s="5"/>
      <c r="D279" s="5"/>
      <c r="E279" s="5"/>
      <c r="F279" s="6"/>
      <c r="G279" s="5"/>
      <c r="H279" s="5"/>
      <c r="I279" s="5"/>
      <c r="J279" s="5"/>
      <c r="K279" s="5"/>
      <c r="L279" s="5" t="s">
        <v>63</v>
      </c>
      <c r="M279" s="5"/>
      <c r="N279" s="7">
        <v>10</v>
      </c>
      <c r="O279" s="5"/>
      <c r="P279" s="7">
        <v>-10</v>
      </c>
    </row>
    <row r="280" spans="1:16" x14ac:dyDescent="0.25">
      <c r="A280" s="5"/>
      <c r="B280" s="5"/>
      <c r="C280" s="5"/>
      <c r="D280" s="5"/>
      <c r="E280" s="5"/>
      <c r="F280" s="6"/>
      <c r="G280" s="5"/>
      <c r="H280" s="5"/>
      <c r="I280" s="5"/>
      <c r="J280" s="5"/>
      <c r="K280" s="5"/>
      <c r="L280" s="5" t="s">
        <v>215</v>
      </c>
      <c r="M280" s="5"/>
      <c r="N280" s="7">
        <v>44</v>
      </c>
      <c r="O280" s="5"/>
      <c r="P280" s="7">
        <v>-44</v>
      </c>
    </row>
    <row r="281" spans="1:16" x14ac:dyDescent="0.25">
      <c r="A281" s="5"/>
      <c r="B281" s="5"/>
      <c r="C281" s="5"/>
      <c r="D281" s="5"/>
      <c r="E281" s="5"/>
      <c r="F281" s="6"/>
      <c r="G281" s="5"/>
      <c r="H281" s="5"/>
      <c r="I281" s="5"/>
      <c r="J281" s="5"/>
      <c r="K281" s="5"/>
      <c r="L281" s="5" t="s">
        <v>64</v>
      </c>
      <c r="M281" s="5"/>
      <c r="N281" s="7">
        <v>-71.37</v>
      </c>
      <c r="O281" s="5"/>
      <c r="P281" s="7">
        <v>71.37</v>
      </c>
    </row>
    <row r="282" spans="1:16" x14ac:dyDescent="0.25">
      <c r="A282" s="5"/>
      <c r="B282" s="5"/>
      <c r="C282" s="5"/>
      <c r="D282" s="5"/>
      <c r="E282" s="5"/>
      <c r="F282" s="6"/>
      <c r="G282" s="5"/>
      <c r="H282" s="5"/>
      <c r="I282" s="5"/>
      <c r="J282" s="5"/>
      <c r="K282" s="5"/>
      <c r="L282" s="5" t="s">
        <v>215</v>
      </c>
      <c r="M282" s="5"/>
      <c r="N282" s="7">
        <v>71.37</v>
      </c>
      <c r="O282" s="5"/>
      <c r="P282" s="7">
        <v>-71.37</v>
      </c>
    </row>
    <row r="283" spans="1:16" x14ac:dyDescent="0.25">
      <c r="A283" s="5"/>
      <c r="B283" s="5"/>
      <c r="C283" s="5"/>
      <c r="D283" s="5"/>
      <c r="E283" s="5"/>
      <c r="F283" s="6"/>
      <c r="G283" s="5"/>
      <c r="H283" s="5"/>
      <c r="I283" s="5"/>
      <c r="J283" s="5"/>
      <c r="K283" s="5"/>
      <c r="L283" s="5" t="s">
        <v>215</v>
      </c>
      <c r="M283" s="5"/>
      <c r="N283" s="7">
        <v>71.37</v>
      </c>
      <c r="O283" s="5"/>
      <c r="P283" s="7">
        <v>-71.37</v>
      </c>
    </row>
    <row r="284" spans="1:16" x14ac:dyDescent="0.25">
      <c r="A284" s="5"/>
      <c r="B284" s="5"/>
      <c r="C284" s="5"/>
      <c r="D284" s="5"/>
      <c r="E284" s="5"/>
      <c r="F284" s="6"/>
      <c r="G284" s="5"/>
      <c r="H284" s="5"/>
      <c r="I284" s="5"/>
      <c r="J284" s="5"/>
      <c r="K284" s="5"/>
      <c r="L284" s="5" t="s">
        <v>64</v>
      </c>
      <c r="M284" s="5"/>
      <c r="N284" s="7">
        <v>-16.690000000000001</v>
      </c>
      <c r="O284" s="5"/>
      <c r="P284" s="7">
        <v>16.690000000000001</v>
      </c>
    </row>
    <row r="285" spans="1:16" x14ac:dyDescent="0.25">
      <c r="A285" s="5"/>
      <c r="B285" s="5"/>
      <c r="C285" s="5"/>
      <c r="D285" s="5"/>
      <c r="E285" s="5"/>
      <c r="F285" s="6"/>
      <c r="G285" s="5"/>
      <c r="H285" s="5"/>
      <c r="I285" s="5"/>
      <c r="J285" s="5"/>
      <c r="K285" s="5"/>
      <c r="L285" s="5" t="s">
        <v>215</v>
      </c>
      <c r="M285" s="5"/>
      <c r="N285" s="7">
        <v>16.690000000000001</v>
      </c>
      <c r="O285" s="5"/>
      <c r="P285" s="7">
        <v>-16.690000000000001</v>
      </c>
    </row>
    <row r="286" spans="1:16" ht="15.75" thickBot="1" x14ac:dyDescent="0.3">
      <c r="A286" s="5"/>
      <c r="B286" s="5"/>
      <c r="C286" s="5"/>
      <c r="D286" s="5"/>
      <c r="E286" s="5"/>
      <c r="F286" s="6"/>
      <c r="G286" s="5"/>
      <c r="H286" s="5"/>
      <c r="I286" s="5"/>
      <c r="J286" s="5"/>
      <c r="K286" s="5"/>
      <c r="L286" s="5" t="s">
        <v>215</v>
      </c>
      <c r="M286" s="5"/>
      <c r="N286" s="8">
        <v>16.690000000000001</v>
      </c>
      <c r="O286" s="5"/>
      <c r="P286" s="8">
        <v>-16.690000000000001</v>
      </c>
    </row>
    <row r="287" spans="1:16" x14ac:dyDescent="0.25">
      <c r="A287" s="5" t="s">
        <v>81</v>
      </c>
      <c r="B287" s="5"/>
      <c r="C287" s="5"/>
      <c r="D287" s="5"/>
      <c r="E287" s="5"/>
      <c r="F287" s="6"/>
      <c r="G287" s="5"/>
      <c r="H287" s="5"/>
      <c r="I287" s="5"/>
      <c r="J287" s="5"/>
      <c r="K287" s="5"/>
      <c r="L287" s="5"/>
      <c r="M287" s="5"/>
      <c r="N287" s="7">
        <f>ROUND(SUM(N274:N286),5)</f>
        <v>-917.04</v>
      </c>
      <c r="O287" s="5"/>
      <c r="P287" s="7">
        <f>ROUND(SUM(P274:P286),5)</f>
        <v>917.04</v>
      </c>
    </row>
    <row r="288" spans="1:16" x14ac:dyDescent="0.25">
      <c r="A288" s="2" t="s">
        <v>152</v>
      </c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4"/>
      <c r="O288" s="2"/>
      <c r="P288" s="4"/>
    </row>
    <row r="289" spans="1:16" x14ac:dyDescent="0.25">
      <c r="A289" s="1"/>
      <c r="B289" s="2" t="s">
        <v>153</v>
      </c>
      <c r="C289" s="2"/>
      <c r="D289" s="2" t="s">
        <v>189</v>
      </c>
      <c r="E289" s="2"/>
      <c r="F289" s="3">
        <v>46105</v>
      </c>
      <c r="G289" s="2"/>
      <c r="H289" s="2" t="s">
        <v>202</v>
      </c>
      <c r="I289" s="2"/>
      <c r="J289" s="2"/>
      <c r="K289" s="2"/>
      <c r="L289" s="2" t="s">
        <v>41</v>
      </c>
      <c r="M289" s="2"/>
      <c r="N289" s="4"/>
      <c r="O289" s="2"/>
      <c r="P289" s="4">
        <v>-1018.56</v>
      </c>
    </row>
    <row r="290" spans="1:16" x14ac:dyDescent="0.25">
      <c r="A290" s="2" t="s">
        <v>152</v>
      </c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4"/>
      <c r="O290" s="2"/>
      <c r="P290" s="4"/>
    </row>
    <row r="291" spans="1:16" x14ac:dyDescent="0.25">
      <c r="A291" s="5"/>
      <c r="B291" s="5"/>
      <c r="C291" s="5"/>
      <c r="D291" s="5"/>
      <c r="E291" s="5"/>
      <c r="F291" s="6"/>
      <c r="G291" s="5"/>
      <c r="H291" s="5"/>
      <c r="I291" s="5"/>
      <c r="J291" s="5"/>
      <c r="K291" s="5"/>
      <c r="L291" s="5" t="s">
        <v>61</v>
      </c>
      <c r="M291" s="5"/>
      <c r="N291" s="7">
        <v>-1322.46</v>
      </c>
      <c r="O291" s="5"/>
      <c r="P291" s="7">
        <v>1322.46</v>
      </c>
    </row>
    <row r="292" spans="1:16" x14ac:dyDescent="0.25">
      <c r="A292" s="5"/>
      <c r="B292" s="5"/>
      <c r="C292" s="5"/>
      <c r="D292" s="5"/>
      <c r="E292" s="5"/>
      <c r="F292" s="6"/>
      <c r="G292" s="5"/>
      <c r="H292" s="5"/>
      <c r="I292" s="5"/>
      <c r="J292" s="5"/>
      <c r="K292" s="5"/>
      <c r="L292" s="5" t="s">
        <v>213</v>
      </c>
      <c r="M292" s="5"/>
      <c r="N292" s="7">
        <v>105.8</v>
      </c>
      <c r="O292" s="5"/>
      <c r="P292" s="7">
        <v>-105.8</v>
      </c>
    </row>
    <row r="293" spans="1:16" x14ac:dyDescent="0.25">
      <c r="A293" s="5"/>
      <c r="B293" s="5"/>
      <c r="C293" s="5"/>
      <c r="D293" s="5"/>
      <c r="E293" s="5"/>
      <c r="F293" s="6"/>
      <c r="G293" s="5"/>
      <c r="H293" s="5"/>
      <c r="I293" s="5"/>
      <c r="J293" s="5"/>
      <c r="K293" s="5"/>
      <c r="L293" s="5" t="s">
        <v>63</v>
      </c>
      <c r="M293" s="5"/>
      <c r="N293" s="7">
        <v>10</v>
      </c>
      <c r="O293" s="5"/>
      <c r="P293" s="7">
        <v>-10</v>
      </c>
    </row>
    <row r="294" spans="1:16" x14ac:dyDescent="0.25">
      <c r="A294" s="5"/>
      <c r="B294" s="5"/>
      <c r="C294" s="5"/>
      <c r="D294" s="5"/>
      <c r="E294" s="5"/>
      <c r="F294" s="6"/>
      <c r="G294" s="5"/>
      <c r="H294" s="5"/>
      <c r="I294" s="5"/>
      <c r="J294" s="5"/>
      <c r="K294" s="5"/>
      <c r="L294" s="5" t="s">
        <v>63</v>
      </c>
      <c r="M294" s="5"/>
      <c r="N294" s="7">
        <v>18.93</v>
      </c>
      <c r="O294" s="5"/>
      <c r="P294" s="7">
        <v>-18.93</v>
      </c>
    </row>
    <row r="295" spans="1:16" x14ac:dyDescent="0.25">
      <c r="A295" s="5"/>
      <c r="B295" s="5"/>
      <c r="C295" s="5"/>
      <c r="D295" s="5"/>
      <c r="E295" s="5"/>
      <c r="F295" s="6"/>
      <c r="G295" s="5"/>
      <c r="H295" s="5"/>
      <c r="I295" s="5"/>
      <c r="J295" s="5"/>
      <c r="K295" s="5"/>
      <c r="L295" s="5" t="s">
        <v>63</v>
      </c>
      <c r="M295" s="5"/>
      <c r="N295" s="7">
        <v>6</v>
      </c>
      <c r="O295" s="5"/>
      <c r="P295" s="7">
        <v>-6</v>
      </c>
    </row>
    <row r="296" spans="1:16" x14ac:dyDescent="0.25">
      <c r="A296" s="5"/>
      <c r="B296" s="5"/>
      <c r="C296" s="5"/>
      <c r="D296" s="5"/>
      <c r="E296" s="5"/>
      <c r="F296" s="6"/>
      <c r="G296" s="5"/>
      <c r="H296" s="5"/>
      <c r="I296" s="5"/>
      <c r="J296" s="5"/>
      <c r="K296" s="5"/>
      <c r="L296" s="5" t="s">
        <v>65</v>
      </c>
      <c r="M296" s="5"/>
      <c r="N296" s="7">
        <v>-85.7</v>
      </c>
      <c r="O296" s="5"/>
      <c r="P296" s="7">
        <v>85.7</v>
      </c>
    </row>
    <row r="297" spans="1:16" x14ac:dyDescent="0.25">
      <c r="A297" s="5"/>
      <c r="B297" s="5"/>
      <c r="C297" s="5"/>
      <c r="D297" s="5"/>
      <c r="E297" s="5"/>
      <c r="F297" s="6"/>
      <c r="G297" s="5"/>
      <c r="H297" s="5"/>
      <c r="I297" s="5"/>
      <c r="J297" s="5"/>
      <c r="K297" s="5"/>
      <c r="L297" s="5" t="s">
        <v>214</v>
      </c>
      <c r="M297" s="5"/>
      <c r="N297" s="7">
        <v>85.7</v>
      </c>
      <c r="O297" s="5"/>
      <c r="P297" s="7">
        <v>-85.7</v>
      </c>
    </row>
    <row r="298" spans="1:16" x14ac:dyDescent="0.25">
      <c r="A298" s="5"/>
      <c r="B298" s="5"/>
      <c r="C298" s="5"/>
      <c r="D298" s="5"/>
      <c r="E298" s="5"/>
      <c r="F298" s="6"/>
      <c r="G298" s="5"/>
      <c r="H298" s="5"/>
      <c r="I298" s="5"/>
      <c r="J298" s="5"/>
      <c r="K298" s="5"/>
      <c r="L298" s="5" t="s">
        <v>215</v>
      </c>
      <c r="M298" s="5"/>
      <c r="N298" s="7">
        <v>62</v>
      </c>
      <c r="O298" s="5"/>
      <c r="P298" s="7">
        <v>-62</v>
      </c>
    </row>
    <row r="299" spans="1:16" x14ac:dyDescent="0.25">
      <c r="A299" s="5"/>
      <c r="B299" s="5"/>
      <c r="C299" s="5"/>
      <c r="D299" s="5"/>
      <c r="E299" s="5"/>
      <c r="F299" s="6"/>
      <c r="G299" s="5"/>
      <c r="H299" s="5"/>
      <c r="I299" s="5"/>
      <c r="J299" s="5"/>
      <c r="K299" s="5"/>
      <c r="L299" s="5" t="s">
        <v>64</v>
      </c>
      <c r="M299" s="5"/>
      <c r="N299" s="7">
        <v>-81.99</v>
      </c>
      <c r="O299" s="5"/>
      <c r="P299" s="7">
        <v>81.99</v>
      </c>
    </row>
    <row r="300" spans="1:16" x14ac:dyDescent="0.25">
      <c r="A300" s="5"/>
      <c r="B300" s="5"/>
      <c r="C300" s="5"/>
      <c r="D300" s="5"/>
      <c r="E300" s="5"/>
      <c r="F300" s="6"/>
      <c r="G300" s="5"/>
      <c r="H300" s="5"/>
      <c r="I300" s="5"/>
      <c r="J300" s="5"/>
      <c r="K300" s="5"/>
      <c r="L300" s="5" t="s">
        <v>215</v>
      </c>
      <c r="M300" s="5"/>
      <c r="N300" s="7">
        <v>81.99</v>
      </c>
      <c r="O300" s="5"/>
      <c r="P300" s="7">
        <v>-81.99</v>
      </c>
    </row>
    <row r="301" spans="1:16" x14ac:dyDescent="0.25">
      <c r="A301" s="5"/>
      <c r="B301" s="5"/>
      <c r="C301" s="5"/>
      <c r="D301" s="5"/>
      <c r="E301" s="5"/>
      <c r="F301" s="6"/>
      <c r="G301" s="5"/>
      <c r="H301" s="5"/>
      <c r="I301" s="5"/>
      <c r="J301" s="5"/>
      <c r="K301" s="5"/>
      <c r="L301" s="5" t="s">
        <v>215</v>
      </c>
      <c r="M301" s="5"/>
      <c r="N301" s="7">
        <v>81.99</v>
      </c>
      <c r="O301" s="5"/>
      <c r="P301" s="7">
        <v>-81.99</v>
      </c>
    </row>
    <row r="302" spans="1:16" x14ac:dyDescent="0.25">
      <c r="A302" s="5"/>
      <c r="B302" s="5"/>
      <c r="C302" s="5"/>
      <c r="D302" s="5"/>
      <c r="E302" s="5"/>
      <c r="F302" s="6"/>
      <c r="G302" s="5"/>
      <c r="H302" s="5"/>
      <c r="I302" s="5"/>
      <c r="J302" s="5"/>
      <c r="K302" s="5"/>
      <c r="L302" s="5" t="s">
        <v>64</v>
      </c>
      <c r="M302" s="5"/>
      <c r="N302" s="7">
        <v>-19.18</v>
      </c>
      <c r="O302" s="5"/>
      <c r="P302" s="7">
        <v>19.18</v>
      </c>
    </row>
    <row r="303" spans="1:16" x14ac:dyDescent="0.25">
      <c r="A303" s="5"/>
      <c r="B303" s="5"/>
      <c r="C303" s="5"/>
      <c r="D303" s="5"/>
      <c r="E303" s="5"/>
      <c r="F303" s="6"/>
      <c r="G303" s="5"/>
      <c r="H303" s="5"/>
      <c r="I303" s="5"/>
      <c r="J303" s="5"/>
      <c r="K303" s="5"/>
      <c r="L303" s="5" t="s">
        <v>215</v>
      </c>
      <c r="M303" s="5"/>
      <c r="N303" s="7">
        <v>19.18</v>
      </c>
      <c r="O303" s="5"/>
      <c r="P303" s="7">
        <v>-19.18</v>
      </c>
    </row>
    <row r="304" spans="1:16" x14ac:dyDescent="0.25">
      <c r="A304" s="5"/>
      <c r="B304" s="5"/>
      <c r="C304" s="5"/>
      <c r="D304" s="5"/>
      <c r="E304" s="5"/>
      <c r="F304" s="6"/>
      <c r="G304" s="5"/>
      <c r="H304" s="5"/>
      <c r="I304" s="5"/>
      <c r="J304" s="5"/>
      <c r="K304" s="5"/>
      <c r="L304" s="5" t="s">
        <v>215</v>
      </c>
      <c r="M304" s="5"/>
      <c r="N304" s="7">
        <v>19.18</v>
      </c>
      <c r="O304" s="5"/>
      <c r="P304" s="7">
        <v>-19.18</v>
      </c>
    </row>
    <row r="305" spans="1:16" x14ac:dyDescent="0.25">
      <c r="A305" s="5"/>
      <c r="B305" s="5"/>
      <c r="C305" s="5"/>
      <c r="D305" s="5"/>
      <c r="E305" s="5"/>
      <c r="F305" s="6"/>
      <c r="G305" s="5"/>
      <c r="H305" s="5"/>
      <c r="I305" s="5"/>
      <c r="J305" s="5"/>
      <c r="K305" s="5"/>
      <c r="L305" s="5" t="s">
        <v>57</v>
      </c>
      <c r="M305" s="5"/>
      <c r="N305" s="7">
        <v>-2.1800000000000002</v>
      </c>
      <c r="O305" s="5"/>
      <c r="P305" s="7">
        <v>2.1800000000000002</v>
      </c>
    </row>
    <row r="306" spans="1:16" ht="15.75" thickBot="1" x14ac:dyDescent="0.3">
      <c r="A306" s="5"/>
      <c r="B306" s="5"/>
      <c r="C306" s="5"/>
      <c r="D306" s="5"/>
      <c r="E306" s="5"/>
      <c r="F306" s="6"/>
      <c r="G306" s="5"/>
      <c r="H306" s="5"/>
      <c r="I306" s="5"/>
      <c r="J306" s="5"/>
      <c r="K306" s="5"/>
      <c r="L306" s="5" t="s">
        <v>215</v>
      </c>
      <c r="M306" s="5"/>
      <c r="N306" s="8">
        <v>2.1800000000000002</v>
      </c>
      <c r="O306" s="5"/>
      <c r="P306" s="8">
        <v>-2.1800000000000002</v>
      </c>
    </row>
    <row r="307" spans="1:16" x14ac:dyDescent="0.25">
      <c r="A307" s="5" t="s">
        <v>81</v>
      </c>
      <c r="B307" s="5"/>
      <c r="C307" s="5"/>
      <c r="D307" s="5"/>
      <c r="E307" s="5"/>
      <c r="F307" s="6"/>
      <c r="G307" s="5"/>
      <c r="H307" s="5"/>
      <c r="I307" s="5"/>
      <c r="J307" s="5"/>
      <c r="K307" s="5"/>
      <c r="L307" s="5"/>
      <c r="M307" s="5"/>
      <c r="N307" s="7">
        <f>ROUND(SUM(N290:N306),5)</f>
        <v>-1018.56</v>
      </c>
      <c r="O307" s="5"/>
      <c r="P307" s="7">
        <f>ROUND(SUM(P290:P306),5)</f>
        <v>1018.56</v>
      </c>
    </row>
    <row r="308" spans="1:16" x14ac:dyDescent="0.25">
      <c r="A308" s="2" t="s">
        <v>152</v>
      </c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4"/>
      <c r="O308" s="2"/>
      <c r="P308" s="4"/>
    </row>
    <row r="309" spans="1:16" x14ac:dyDescent="0.25">
      <c r="A309" s="1"/>
      <c r="B309" s="2" t="s">
        <v>153</v>
      </c>
      <c r="C309" s="2"/>
      <c r="D309" s="2" t="s">
        <v>190</v>
      </c>
      <c r="E309" s="2"/>
      <c r="F309" s="3">
        <v>46105</v>
      </c>
      <c r="G309" s="2"/>
      <c r="H309" s="2" t="s">
        <v>203</v>
      </c>
      <c r="I309" s="2"/>
      <c r="J309" s="2"/>
      <c r="K309" s="2"/>
      <c r="L309" s="2" t="s">
        <v>41</v>
      </c>
      <c r="M309" s="2"/>
      <c r="N309" s="4"/>
      <c r="O309" s="2"/>
      <c r="P309" s="4">
        <v>-2342.83</v>
      </c>
    </row>
    <row r="310" spans="1:16" x14ac:dyDescent="0.25">
      <c r="A310" s="2" t="s">
        <v>152</v>
      </c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4"/>
      <c r="O310" s="2"/>
      <c r="P310" s="4"/>
    </row>
    <row r="311" spans="1:16" x14ac:dyDescent="0.25">
      <c r="A311" s="5"/>
      <c r="B311" s="5"/>
      <c r="C311" s="5"/>
      <c r="D311" s="5"/>
      <c r="E311" s="5"/>
      <c r="F311" s="6"/>
      <c r="G311" s="5"/>
      <c r="H311" s="5"/>
      <c r="I311" s="5"/>
      <c r="J311" s="5"/>
      <c r="K311" s="5"/>
      <c r="L311" s="5" t="s">
        <v>59</v>
      </c>
      <c r="M311" s="5"/>
      <c r="N311" s="7">
        <v>-3179.31</v>
      </c>
      <c r="O311" s="5"/>
      <c r="P311" s="7">
        <v>3179.31</v>
      </c>
    </row>
    <row r="312" spans="1:16" x14ac:dyDescent="0.25">
      <c r="A312" s="5"/>
      <c r="B312" s="5"/>
      <c r="C312" s="5"/>
      <c r="D312" s="5"/>
      <c r="E312" s="5"/>
      <c r="F312" s="6"/>
      <c r="G312" s="5"/>
      <c r="H312" s="5"/>
      <c r="I312" s="5"/>
      <c r="J312" s="5"/>
      <c r="K312" s="5"/>
      <c r="L312" s="5" t="s">
        <v>213</v>
      </c>
      <c r="M312" s="5"/>
      <c r="N312" s="7">
        <v>254.34</v>
      </c>
      <c r="O312" s="5"/>
      <c r="P312" s="7">
        <v>-254.34</v>
      </c>
    </row>
    <row r="313" spans="1:16" x14ac:dyDescent="0.25">
      <c r="A313" s="5"/>
      <c r="B313" s="5"/>
      <c r="C313" s="5"/>
      <c r="D313" s="5"/>
      <c r="E313" s="5"/>
      <c r="F313" s="6"/>
      <c r="G313" s="5"/>
      <c r="H313" s="5"/>
      <c r="I313" s="5"/>
      <c r="J313" s="5"/>
      <c r="K313" s="5"/>
      <c r="L313" s="5" t="s">
        <v>63</v>
      </c>
      <c r="M313" s="5"/>
      <c r="N313" s="7">
        <v>10</v>
      </c>
      <c r="O313" s="5"/>
      <c r="P313" s="7">
        <v>-10</v>
      </c>
    </row>
    <row r="314" spans="1:16" x14ac:dyDescent="0.25">
      <c r="A314" s="5"/>
      <c r="B314" s="5"/>
      <c r="C314" s="5"/>
      <c r="D314" s="5"/>
      <c r="E314" s="5"/>
      <c r="F314" s="6"/>
      <c r="G314" s="5"/>
      <c r="H314" s="5"/>
      <c r="I314" s="5"/>
      <c r="J314" s="5"/>
      <c r="K314" s="5"/>
      <c r="L314" s="5" t="s">
        <v>63</v>
      </c>
      <c r="M314" s="5"/>
      <c r="N314" s="7">
        <v>18.93</v>
      </c>
      <c r="O314" s="5"/>
      <c r="P314" s="7">
        <v>-18.93</v>
      </c>
    </row>
    <row r="315" spans="1:16" x14ac:dyDescent="0.25">
      <c r="A315" s="5"/>
      <c r="B315" s="5"/>
      <c r="C315" s="5"/>
      <c r="D315" s="5"/>
      <c r="E315" s="5"/>
      <c r="F315" s="6"/>
      <c r="G315" s="5"/>
      <c r="H315" s="5"/>
      <c r="I315" s="5"/>
      <c r="J315" s="5"/>
      <c r="K315" s="5"/>
      <c r="L315" s="5" t="s">
        <v>63</v>
      </c>
      <c r="M315" s="5"/>
      <c r="N315" s="7">
        <v>6</v>
      </c>
      <c r="O315" s="5"/>
      <c r="P315" s="7">
        <v>-6</v>
      </c>
    </row>
    <row r="316" spans="1:16" x14ac:dyDescent="0.25">
      <c r="A316" s="5"/>
      <c r="B316" s="5"/>
      <c r="C316" s="5"/>
      <c r="D316" s="5"/>
      <c r="E316" s="5"/>
      <c r="F316" s="6"/>
      <c r="G316" s="5"/>
      <c r="H316" s="5"/>
      <c r="I316" s="5"/>
      <c r="J316" s="5"/>
      <c r="K316" s="5"/>
      <c r="L316" s="5" t="s">
        <v>65</v>
      </c>
      <c r="M316" s="5"/>
      <c r="N316" s="7">
        <v>-206.02</v>
      </c>
      <c r="O316" s="5"/>
      <c r="P316" s="7">
        <v>206.02</v>
      </c>
    </row>
    <row r="317" spans="1:16" x14ac:dyDescent="0.25">
      <c r="A317" s="5"/>
      <c r="B317" s="5"/>
      <c r="C317" s="5"/>
      <c r="D317" s="5"/>
      <c r="E317" s="5"/>
      <c r="F317" s="6"/>
      <c r="G317" s="5"/>
      <c r="H317" s="5"/>
      <c r="I317" s="5"/>
      <c r="J317" s="5"/>
      <c r="K317" s="5"/>
      <c r="L317" s="5" t="s">
        <v>214</v>
      </c>
      <c r="M317" s="5"/>
      <c r="N317" s="7">
        <v>206.02</v>
      </c>
      <c r="O317" s="5"/>
      <c r="P317" s="7">
        <v>-206.02</v>
      </c>
    </row>
    <row r="318" spans="1:16" x14ac:dyDescent="0.25">
      <c r="A318" s="5"/>
      <c r="B318" s="5"/>
      <c r="C318" s="5"/>
      <c r="D318" s="5"/>
      <c r="E318" s="5"/>
      <c r="F318" s="6"/>
      <c r="G318" s="5"/>
      <c r="H318" s="5"/>
      <c r="I318" s="5"/>
      <c r="J318" s="5"/>
      <c r="K318" s="5"/>
      <c r="L318" s="5" t="s">
        <v>215</v>
      </c>
      <c r="M318" s="5"/>
      <c r="N318" s="7">
        <v>304</v>
      </c>
      <c r="O318" s="5"/>
      <c r="P318" s="7">
        <v>-304</v>
      </c>
    </row>
    <row r="319" spans="1:16" x14ac:dyDescent="0.25">
      <c r="A319" s="5"/>
      <c r="B319" s="5"/>
      <c r="C319" s="5"/>
      <c r="D319" s="5"/>
      <c r="E319" s="5"/>
      <c r="F319" s="6"/>
      <c r="G319" s="5"/>
      <c r="H319" s="5"/>
      <c r="I319" s="5"/>
      <c r="J319" s="5"/>
      <c r="K319" s="5"/>
      <c r="L319" s="5" t="s">
        <v>64</v>
      </c>
      <c r="M319" s="5"/>
      <c r="N319" s="7">
        <v>-197.11</v>
      </c>
      <c r="O319" s="5"/>
      <c r="P319" s="7">
        <v>197.11</v>
      </c>
    </row>
    <row r="320" spans="1:16" x14ac:dyDescent="0.25">
      <c r="A320" s="5"/>
      <c r="B320" s="5"/>
      <c r="C320" s="5"/>
      <c r="D320" s="5"/>
      <c r="E320" s="5"/>
      <c r="F320" s="6"/>
      <c r="G320" s="5"/>
      <c r="H320" s="5"/>
      <c r="I320" s="5"/>
      <c r="J320" s="5"/>
      <c r="K320" s="5"/>
      <c r="L320" s="5" t="s">
        <v>215</v>
      </c>
      <c r="M320" s="5"/>
      <c r="N320" s="7">
        <v>197.11</v>
      </c>
      <c r="O320" s="5"/>
      <c r="P320" s="7">
        <v>-197.11</v>
      </c>
    </row>
    <row r="321" spans="1:16" x14ac:dyDescent="0.25">
      <c r="A321" s="5"/>
      <c r="B321" s="5"/>
      <c r="C321" s="5"/>
      <c r="D321" s="5"/>
      <c r="E321" s="5"/>
      <c r="F321" s="6"/>
      <c r="G321" s="5"/>
      <c r="H321" s="5"/>
      <c r="I321" s="5"/>
      <c r="J321" s="5"/>
      <c r="K321" s="5"/>
      <c r="L321" s="5" t="s">
        <v>215</v>
      </c>
      <c r="M321" s="5"/>
      <c r="N321" s="7">
        <v>197.11</v>
      </c>
      <c r="O321" s="5"/>
      <c r="P321" s="7">
        <v>-197.11</v>
      </c>
    </row>
    <row r="322" spans="1:16" x14ac:dyDescent="0.25">
      <c r="A322" s="5"/>
      <c r="B322" s="5"/>
      <c r="C322" s="5"/>
      <c r="D322" s="5"/>
      <c r="E322" s="5"/>
      <c r="F322" s="6"/>
      <c r="G322" s="5"/>
      <c r="H322" s="5"/>
      <c r="I322" s="5"/>
      <c r="J322" s="5"/>
      <c r="K322" s="5"/>
      <c r="L322" s="5" t="s">
        <v>64</v>
      </c>
      <c r="M322" s="5"/>
      <c r="N322" s="7">
        <v>-46.1</v>
      </c>
      <c r="O322" s="5"/>
      <c r="P322" s="7">
        <v>46.1</v>
      </c>
    </row>
    <row r="323" spans="1:16" x14ac:dyDescent="0.25">
      <c r="A323" s="5"/>
      <c r="B323" s="5"/>
      <c r="C323" s="5"/>
      <c r="D323" s="5"/>
      <c r="E323" s="5"/>
      <c r="F323" s="6"/>
      <c r="G323" s="5"/>
      <c r="H323" s="5"/>
      <c r="I323" s="5"/>
      <c r="J323" s="5"/>
      <c r="K323" s="5"/>
      <c r="L323" s="5" t="s">
        <v>215</v>
      </c>
      <c r="M323" s="5"/>
      <c r="N323" s="7">
        <v>46.1</v>
      </c>
      <c r="O323" s="5"/>
      <c r="P323" s="7">
        <v>-46.1</v>
      </c>
    </row>
    <row r="324" spans="1:16" ht="15.75" thickBot="1" x14ac:dyDescent="0.3">
      <c r="A324" s="5"/>
      <c r="B324" s="5"/>
      <c r="C324" s="5"/>
      <c r="D324" s="5"/>
      <c r="E324" s="5"/>
      <c r="F324" s="6"/>
      <c r="G324" s="5"/>
      <c r="H324" s="5"/>
      <c r="I324" s="5"/>
      <c r="J324" s="5"/>
      <c r="K324" s="5"/>
      <c r="L324" s="5" t="s">
        <v>215</v>
      </c>
      <c r="M324" s="5"/>
      <c r="N324" s="8">
        <v>46.1</v>
      </c>
      <c r="O324" s="5"/>
      <c r="P324" s="8">
        <v>-46.1</v>
      </c>
    </row>
    <row r="325" spans="1:16" x14ac:dyDescent="0.25">
      <c r="A325" s="5" t="s">
        <v>81</v>
      </c>
      <c r="B325" s="5"/>
      <c r="C325" s="5"/>
      <c r="D325" s="5"/>
      <c r="E325" s="5"/>
      <c r="F325" s="6"/>
      <c r="G325" s="5"/>
      <c r="H325" s="5"/>
      <c r="I325" s="5"/>
      <c r="J325" s="5"/>
      <c r="K325" s="5"/>
      <c r="L325" s="5"/>
      <c r="M325" s="5"/>
      <c r="N325" s="7">
        <f>ROUND(SUM(N310:N324),5)</f>
        <v>-2342.83</v>
      </c>
      <c r="O325" s="5"/>
      <c r="P325" s="7">
        <f>ROUND(SUM(P310:P324),5)</f>
        <v>2342.83</v>
      </c>
    </row>
    <row r="326" spans="1:16" x14ac:dyDescent="0.25">
      <c r="A326" s="2" t="s">
        <v>152</v>
      </c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4"/>
      <c r="O326" s="2"/>
      <c r="P326" s="4"/>
    </row>
    <row r="327" spans="1:16" x14ac:dyDescent="0.25">
      <c r="A327" s="1"/>
      <c r="B327" s="2" t="s">
        <v>153</v>
      </c>
      <c r="C327" s="2"/>
      <c r="D327" s="2" t="s">
        <v>191</v>
      </c>
      <c r="E327" s="2"/>
      <c r="F327" s="3">
        <v>46105</v>
      </c>
      <c r="G327" s="2"/>
      <c r="H327" s="2" t="s">
        <v>204</v>
      </c>
      <c r="I327" s="2"/>
      <c r="J327" s="2"/>
      <c r="K327" s="2"/>
      <c r="L327" s="2" t="s">
        <v>41</v>
      </c>
      <c r="M327" s="2"/>
      <c r="N327" s="4"/>
      <c r="O327" s="2"/>
      <c r="P327" s="4">
        <v>-930.9</v>
      </c>
    </row>
    <row r="328" spans="1:16" x14ac:dyDescent="0.25">
      <c r="A328" s="2" t="s">
        <v>152</v>
      </c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4"/>
      <c r="O328" s="2"/>
      <c r="P328" s="4"/>
    </row>
    <row r="329" spans="1:16" x14ac:dyDescent="0.25">
      <c r="A329" s="5"/>
      <c r="B329" s="5"/>
      <c r="C329" s="5"/>
      <c r="D329" s="5"/>
      <c r="E329" s="5"/>
      <c r="F329" s="6"/>
      <c r="G329" s="5"/>
      <c r="H329" s="5"/>
      <c r="I329" s="5"/>
      <c r="J329" s="5"/>
      <c r="K329" s="5"/>
      <c r="L329" s="5" t="s">
        <v>58</v>
      </c>
      <c r="M329" s="5"/>
      <c r="N329" s="7">
        <v>-990</v>
      </c>
      <c r="O329" s="5"/>
      <c r="P329" s="7">
        <v>990</v>
      </c>
    </row>
    <row r="330" spans="1:16" x14ac:dyDescent="0.25">
      <c r="A330" s="5"/>
      <c r="B330" s="5"/>
      <c r="C330" s="5"/>
      <c r="D330" s="5"/>
      <c r="E330" s="5"/>
      <c r="F330" s="6"/>
      <c r="G330" s="5"/>
      <c r="H330" s="5"/>
      <c r="I330" s="5"/>
      <c r="J330" s="5"/>
      <c r="K330" s="5"/>
      <c r="L330" s="5" t="s">
        <v>62</v>
      </c>
      <c r="M330" s="5"/>
      <c r="N330" s="7">
        <v>-180</v>
      </c>
      <c r="O330" s="5"/>
      <c r="P330" s="7">
        <v>180</v>
      </c>
    </row>
    <row r="331" spans="1:16" x14ac:dyDescent="0.25">
      <c r="A331" s="5"/>
      <c r="B331" s="5"/>
      <c r="C331" s="5"/>
      <c r="D331" s="5"/>
      <c r="E331" s="5"/>
      <c r="F331" s="6"/>
      <c r="G331" s="5"/>
      <c r="H331" s="5"/>
      <c r="I331" s="5"/>
      <c r="J331" s="5"/>
      <c r="K331" s="5"/>
      <c r="L331" s="5" t="s">
        <v>213</v>
      </c>
      <c r="M331" s="5"/>
      <c r="N331" s="7">
        <v>93.6</v>
      </c>
      <c r="O331" s="5"/>
      <c r="P331" s="7">
        <v>-93.6</v>
      </c>
    </row>
    <row r="332" spans="1:16" x14ac:dyDescent="0.25">
      <c r="A332" s="5"/>
      <c r="B332" s="5"/>
      <c r="C332" s="5"/>
      <c r="D332" s="5"/>
      <c r="E332" s="5"/>
      <c r="F332" s="6"/>
      <c r="G332" s="5"/>
      <c r="H332" s="5"/>
      <c r="I332" s="5"/>
      <c r="J332" s="5"/>
      <c r="K332" s="5"/>
      <c r="L332" s="5" t="s">
        <v>65</v>
      </c>
      <c r="M332" s="5"/>
      <c r="N332" s="7">
        <v>-75.819999999999993</v>
      </c>
      <c r="O332" s="5"/>
      <c r="P332" s="7">
        <v>75.819999999999993</v>
      </c>
    </row>
    <row r="333" spans="1:16" x14ac:dyDescent="0.25">
      <c r="A333" s="5"/>
      <c r="B333" s="5"/>
      <c r="C333" s="5"/>
      <c r="D333" s="5"/>
      <c r="E333" s="5"/>
      <c r="F333" s="6"/>
      <c r="G333" s="5"/>
      <c r="H333" s="5"/>
      <c r="I333" s="5"/>
      <c r="J333" s="5"/>
      <c r="K333" s="5"/>
      <c r="L333" s="5" t="s">
        <v>214</v>
      </c>
      <c r="M333" s="5"/>
      <c r="N333" s="7">
        <v>75.819999999999993</v>
      </c>
      <c r="O333" s="5"/>
      <c r="P333" s="7">
        <v>-75.819999999999993</v>
      </c>
    </row>
    <row r="334" spans="1:16" x14ac:dyDescent="0.25">
      <c r="A334" s="5"/>
      <c r="B334" s="5"/>
      <c r="C334" s="5"/>
      <c r="D334" s="5"/>
      <c r="E334" s="5"/>
      <c r="F334" s="6"/>
      <c r="G334" s="5"/>
      <c r="H334" s="5"/>
      <c r="I334" s="5"/>
      <c r="J334" s="5"/>
      <c r="K334" s="5"/>
      <c r="L334" s="5" t="s">
        <v>63</v>
      </c>
      <c r="M334" s="5"/>
      <c r="N334" s="7">
        <v>10</v>
      </c>
      <c r="O334" s="5"/>
      <c r="P334" s="7">
        <v>-10</v>
      </c>
    </row>
    <row r="335" spans="1:16" x14ac:dyDescent="0.25">
      <c r="A335" s="5"/>
      <c r="B335" s="5"/>
      <c r="C335" s="5"/>
      <c r="D335" s="5"/>
      <c r="E335" s="5"/>
      <c r="F335" s="6"/>
      <c r="G335" s="5"/>
      <c r="H335" s="5"/>
      <c r="I335" s="5"/>
      <c r="J335" s="5"/>
      <c r="K335" s="5"/>
      <c r="L335" s="5" t="s">
        <v>215</v>
      </c>
      <c r="M335" s="5"/>
      <c r="N335" s="7">
        <v>46</v>
      </c>
      <c r="O335" s="5"/>
      <c r="P335" s="7">
        <v>-46</v>
      </c>
    </row>
    <row r="336" spans="1:16" x14ac:dyDescent="0.25">
      <c r="A336" s="5"/>
      <c r="B336" s="5"/>
      <c r="C336" s="5"/>
      <c r="D336" s="5"/>
      <c r="E336" s="5"/>
      <c r="F336" s="6"/>
      <c r="G336" s="5"/>
      <c r="H336" s="5"/>
      <c r="I336" s="5"/>
      <c r="J336" s="5"/>
      <c r="K336" s="5"/>
      <c r="L336" s="5" t="s">
        <v>64</v>
      </c>
      <c r="M336" s="5"/>
      <c r="N336" s="7">
        <v>-72.540000000000006</v>
      </c>
      <c r="O336" s="5"/>
      <c r="P336" s="7">
        <v>72.540000000000006</v>
      </c>
    </row>
    <row r="337" spans="1:16" x14ac:dyDescent="0.25">
      <c r="A337" s="5"/>
      <c r="B337" s="5"/>
      <c r="C337" s="5"/>
      <c r="D337" s="5"/>
      <c r="E337" s="5"/>
      <c r="F337" s="6"/>
      <c r="G337" s="5"/>
      <c r="H337" s="5"/>
      <c r="I337" s="5"/>
      <c r="J337" s="5"/>
      <c r="K337" s="5"/>
      <c r="L337" s="5" t="s">
        <v>215</v>
      </c>
      <c r="M337" s="5"/>
      <c r="N337" s="7">
        <v>72.540000000000006</v>
      </c>
      <c r="O337" s="5"/>
      <c r="P337" s="7">
        <v>-72.540000000000006</v>
      </c>
    </row>
    <row r="338" spans="1:16" x14ac:dyDescent="0.25">
      <c r="A338" s="5"/>
      <c r="B338" s="5"/>
      <c r="C338" s="5"/>
      <c r="D338" s="5"/>
      <c r="E338" s="5"/>
      <c r="F338" s="6"/>
      <c r="G338" s="5"/>
      <c r="H338" s="5"/>
      <c r="I338" s="5"/>
      <c r="J338" s="5"/>
      <c r="K338" s="5"/>
      <c r="L338" s="5" t="s">
        <v>215</v>
      </c>
      <c r="M338" s="5"/>
      <c r="N338" s="7">
        <v>72.540000000000006</v>
      </c>
      <c r="O338" s="5"/>
      <c r="P338" s="7">
        <v>-72.540000000000006</v>
      </c>
    </row>
    <row r="339" spans="1:16" x14ac:dyDescent="0.25">
      <c r="A339" s="5"/>
      <c r="B339" s="5"/>
      <c r="C339" s="5"/>
      <c r="D339" s="5"/>
      <c r="E339" s="5"/>
      <c r="F339" s="6"/>
      <c r="G339" s="5"/>
      <c r="H339" s="5"/>
      <c r="I339" s="5"/>
      <c r="J339" s="5"/>
      <c r="K339" s="5"/>
      <c r="L339" s="5" t="s">
        <v>64</v>
      </c>
      <c r="M339" s="5"/>
      <c r="N339" s="7">
        <v>-16.96</v>
      </c>
      <c r="O339" s="5"/>
      <c r="P339" s="7">
        <v>16.96</v>
      </c>
    </row>
    <row r="340" spans="1:16" x14ac:dyDescent="0.25">
      <c r="A340" s="5"/>
      <c r="B340" s="5"/>
      <c r="C340" s="5"/>
      <c r="D340" s="5"/>
      <c r="E340" s="5"/>
      <c r="F340" s="6"/>
      <c r="G340" s="5"/>
      <c r="H340" s="5"/>
      <c r="I340" s="5"/>
      <c r="J340" s="5"/>
      <c r="K340" s="5"/>
      <c r="L340" s="5" t="s">
        <v>215</v>
      </c>
      <c r="M340" s="5"/>
      <c r="N340" s="7">
        <v>16.96</v>
      </c>
      <c r="O340" s="5"/>
      <c r="P340" s="7">
        <v>-16.96</v>
      </c>
    </row>
    <row r="341" spans="1:16" x14ac:dyDescent="0.25">
      <c r="A341" s="5"/>
      <c r="B341" s="5"/>
      <c r="C341" s="5"/>
      <c r="D341" s="5"/>
      <c r="E341" s="5"/>
      <c r="F341" s="6"/>
      <c r="G341" s="5"/>
      <c r="H341" s="5"/>
      <c r="I341" s="5"/>
      <c r="J341" s="5"/>
      <c r="K341" s="5"/>
      <c r="L341" s="5" t="s">
        <v>215</v>
      </c>
      <c r="M341" s="5"/>
      <c r="N341" s="7">
        <v>16.96</v>
      </c>
      <c r="O341" s="5"/>
      <c r="P341" s="7">
        <v>-16.96</v>
      </c>
    </row>
    <row r="342" spans="1:16" x14ac:dyDescent="0.25">
      <c r="A342" s="5"/>
      <c r="B342" s="5"/>
      <c r="C342" s="5"/>
      <c r="D342" s="5"/>
      <c r="E342" s="5"/>
      <c r="F342" s="6"/>
      <c r="G342" s="5"/>
      <c r="H342" s="5"/>
      <c r="I342" s="5"/>
      <c r="J342" s="5"/>
      <c r="K342" s="5"/>
      <c r="L342" s="5" t="s">
        <v>57</v>
      </c>
      <c r="M342" s="5"/>
      <c r="N342" s="7">
        <v>-6.2</v>
      </c>
      <c r="O342" s="5"/>
      <c r="P342" s="7">
        <v>6.2</v>
      </c>
    </row>
    <row r="343" spans="1:16" ht="15.75" thickBot="1" x14ac:dyDescent="0.3">
      <c r="A343" s="5"/>
      <c r="B343" s="5"/>
      <c r="C343" s="5"/>
      <c r="D343" s="5"/>
      <c r="E343" s="5"/>
      <c r="F343" s="6"/>
      <c r="G343" s="5"/>
      <c r="H343" s="5"/>
      <c r="I343" s="5"/>
      <c r="J343" s="5"/>
      <c r="K343" s="5"/>
      <c r="L343" s="5" t="s">
        <v>215</v>
      </c>
      <c r="M343" s="5"/>
      <c r="N343" s="8">
        <v>6.2</v>
      </c>
      <c r="O343" s="5"/>
      <c r="P343" s="8">
        <v>-6.2</v>
      </c>
    </row>
    <row r="344" spans="1:16" x14ac:dyDescent="0.25">
      <c r="A344" s="5" t="s">
        <v>81</v>
      </c>
      <c r="B344" s="5"/>
      <c r="C344" s="5"/>
      <c r="D344" s="5"/>
      <c r="E344" s="5"/>
      <c r="F344" s="6"/>
      <c r="G344" s="5"/>
      <c r="H344" s="5"/>
      <c r="I344" s="5"/>
      <c r="J344" s="5"/>
      <c r="K344" s="5"/>
      <c r="L344" s="5"/>
      <c r="M344" s="5"/>
      <c r="N344" s="7">
        <f>ROUND(SUM(N328:N343),5)</f>
        <v>-930.9</v>
      </c>
      <c r="O344" s="5"/>
      <c r="P344" s="7">
        <f>ROUND(SUM(P328:P343),5)</f>
        <v>930.9</v>
      </c>
    </row>
    <row r="345" spans="1:16" x14ac:dyDescent="0.25">
      <c r="A345" s="2" t="s">
        <v>152</v>
      </c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4"/>
      <c r="O345" s="2"/>
      <c r="P345" s="4"/>
    </row>
    <row r="346" spans="1:16" x14ac:dyDescent="0.25">
      <c r="A346" s="1"/>
      <c r="B346" s="2" t="s">
        <v>153</v>
      </c>
      <c r="C346" s="2"/>
      <c r="D346" s="2" t="s">
        <v>192</v>
      </c>
      <c r="E346" s="2"/>
      <c r="F346" s="3">
        <v>46105</v>
      </c>
      <c r="G346" s="2"/>
      <c r="H346" s="2" t="s">
        <v>209</v>
      </c>
      <c r="I346" s="2"/>
      <c r="J346" s="2"/>
      <c r="K346" s="2"/>
      <c r="L346" s="2" t="s">
        <v>41</v>
      </c>
      <c r="M346" s="2"/>
      <c r="N346" s="4"/>
      <c r="O346" s="2"/>
      <c r="P346" s="4">
        <v>-466.45</v>
      </c>
    </row>
    <row r="347" spans="1:16" x14ac:dyDescent="0.25">
      <c r="A347" s="2" t="s">
        <v>152</v>
      </c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4"/>
      <c r="O347" s="2"/>
      <c r="P347" s="4"/>
    </row>
    <row r="348" spans="1:16" x14ac:dyDescent="0.25">
      <c r="A348" s="5"/>
      <c r="B348" s="5"/>
      <c r="C348" s="5"/>
      <c r="D348" s="5"/>
      <c r="E348" s="5"/>
      <c r="F348" s="6"/>
      <c r="G348" s="5"/>
      <c r="H348" s="5"/>
      <c r="I348" s="5"/>
      <c r="J348" s="5"/>
      <c r="K348" s="5"/>
      <c r="L348" s="5" t="s">
        <v>58</v>
      </c>
      <c r="M348" s="5"/>
      <c r="N348" s="7">
        <v>-553</v>
      </c>
      <c r="O348" s="5"/>
      <c r="P348" s="7">
        <v>553</v>
      </c>
    </row>
    <row r="349" spans="1:16" x14ac:dyDescent="0.25">
      <c r="A349" s="5"/>
      <c r="B349" s="5"/>
      <c r="C349" s="5"/>
      <c r="D349" s="5"/>
      <c r="E349" s="5"/>
      <c r="F349" s="6"/>
      <c r="G349" s="5"/>
      <c r="H349" s="5"/>
      <c r="I349" s="5"/>
      <c r="J349" s="5"/>
      <c r="K349" s="5"/>
      <c r="L349" s="5" t="s">
        <v>213</v>
      </c>
      <c r="M349" s="5"/>
      <c r="N349" s="7">
        <v>44.24</v>
      </c>
      <c r="O349" s="5"/>
      <c r="P349" s="7">
        <v>-44.24</v>
      </c>
    </row>
    <row r="350" spans="1:16" x14ac:dyDescent="0.25">
      <c r="A350" s="5"/>
      <c r="B350" s="5"/>
      <c r="C350" s="5"/>
      <c r="D350" s="5"/>
      <c r="E350" s="5"/>
      <c r="F350" s="6"/>
      <c r="G350" s="5"/>
      <c r="H350" s="5"/>
      <c r="I350" s="5"/>
      <c r="J350" s="5"/>
      <c r="K350" s="5"/>
      <c r="L350" s="5" t="s">
        <v>65</v>
      </c>
      <c r="M350" s="5"/>
      <c r="N350" s="7">
        <v>-35.83</v>
      </c>
      <c r="O350" s="5"/>
      <c r="P350" s="7">
        <v>35.83</v>
      </c>
    </row>
    <row r="351" spans="1:16" x14ac:dyDescent="0.25">
      <c r="A351" s="5"/>
      <c r="B351" s="5"/>
      <c r="C351" s="5"/>
      <c r="D351" s="5"/>
      <c r="E351" s="5"/>
      <c r="F351" s="6"/>
      <c r="G351" s="5"/>
      <c r="H351" s="5"/>
      <c r="I351" s="5"/>
      <c r="J351" s="5"/>
      <c r="K351" s="5"/>
      <c r="L351" s="5" t="s">
        <v>214</v>
      </c>
      <c r="M351" s="5"/>
      <c r="N351" s="7">
        <v>35.83</v>
      </c>
      <c r="O351" s="5"/>
      <c r="P351" s="7">
        <v>-35.83</v>
      </c>
    </row>
    <row r="352" spans="1:16" x14ac:dyDescent="0.25">
      <c r="A352" s="5"/>
      <c r="B352" s="5"/>
      <c r="C352" s="5"/>
      <c r="D352" s="5"/>
      <c r="E352" s="5"/>
      <c r="F352" s="6"/>
      <c r="G352" s="5"/>
      <c r="H352" s="5"/>
      <c r="I352" s="5"/>
      <c r="J352" s="5"/>
      <c r="K352" s="5"/>
      <c r="L352" s="5" t="s">
        <v>64</v>
      </c>
      <c r="M352" s="5"/>
      <c r="N352" s="7">
        <v>-34.29</v>
      </c>
      <c r="O352" s="5"/>
      <c r="P352" s="7">
        <v>34.29</v>
      </c>
    </row>
    <row r="353" spans="1:16" x14ac:dyDescent="0.25">
      <c r="A353" s="5"/>
      <c r="B353" s="5"/>
      <c r="C353" s="5"/>
      <c r="D353" s="5"/>
      <c r="E353" s="5"/>
      <c r="F353" s="6"/>
      <c r="G353" s="5"/>
      <c r="H353" s="5"/>
      <c r="I353" s="5"/>
      <c r="J353" s="5"/>
      <c r="K353" s="5"/>
      <c r="L353" s="5" t="s">
        <v>215</v>
      </c>
      <c r="M353" s="5"/>
      <c r="N353" s="7">
        <v>34.29</v>
      </c>
      <c r="O353" s="5"/>
      <c r="P353" s="7">
        <v>-34.29</v>
      </c>
    </row>
    <row r="354" spans="1:16" x14ac:dyDescent="0.25">
      <c r="A354" s="5"/>
      <c r="B354" s="5"/>
      <c r="C354" s="5"/>
      <c r="D354" s="5"/>
      <c r="E354" s="5"/>
      <c r="F354" s="6"/>
      <c r="G354" s="5"/>
      <c r="H354" s="5"/>
      <c r="I354" s="5"/>
      <c r="J354" s="5"/>
      <c r="K354" s="5"/>
      <c r="L354" s="5" t="s">
        <v>215</v>
      </c>
      <c r="M354" s="5"/>
      <c r="N354" s="7">
        <v>34.29</v>
      </c>
      <c r="O354" s="5"/>
      <c r="P354" s="7">
        <v>-34.29</v>
      </c>
    </row>
    <row r="355" spans="1:16" x14ac:dyDescent="0.25">
      <c r="A355" s="5"/>
      <c r="B355" s="5"/>
      <c r="C355" s="5"/>
      <c r="D355" s="5"/>
      <c r="E355" s="5"/>
      <c r="F355" s="6"/>
      <c r="G355" s="5"/>
      <c r="H355" s="5"/>
      <c r="I355" s="5"/>
      <c r="J355" s="5"/>
      <c r="K355" s="5"/>
      <c r="L355" s="5" t="s">
        <v>64</v>
      </c>
      <c r="M355" s="5"/>
      <c r="N355" s="7">
        <v>-8.02</v>
      </c>
      <c r="O355" s="5"/>
      <c r="P355" s="7">
        <v>8.02</v>
      </c>
    </row>
    <row r="356" spans="1:16" x14ac:dyDescent="0.25">
      <c r="A356" s="5"/>
      <c r="B356" s="5"/>
      <c r="C356" s="5"/>
      <c r="D356" s="5"/>
      <c r="E356" s="5"/>
      <c r="F356" s="6"/>
      <c r="G356" s="5"/>
      <c r="H356" s="5"/>
      <c r="I356" s="5"/>
      <c r="J356" s="5"/>
      <c r="K356" s="5"/>
      <c r="L356" s="5" t="s">
        <v>215</v>
      </c>
      <c r="M356" s="5"/>
      <c r="N356" s="7">
        <v>8.02</v>
      </c>
      <c r="O356" s="5"/>
      <c r="P356" s="7">
        <v>-8.02</v>
      </c>
    </row>
    <row r="357" spans="1:16" x14ac:dyDescent="0.25">
      <c r="A357" s="5"/>
      <c r="B357" s="5"/>
      <c r="C357" s="5"/>
      <c r="D357" s="5"/>
      <c r="E357" s="5"/>
      <c r="F357" s="6"/>
      <c r="G357" s="5"/>
      <c r="H357" s="5"/>
      <c r="I357" s="5"/>
      <c r="J357" s="5"/>
      <c r="K357" s="5"/>
      <c r="L357" s="5" t="s">
        <v>215</v>
      </c>
      <c r="M357" s="5"/>
      <c r="N357" s="7">
        <v>8.02</v>
      </c>
      <c r="O357" s="5"/>
      <c r="P357" s="7">
        <v>-8.02</v>
      </c>
    </row>
    <row r="358" spans="1:16" x14ac:dyDescent="0.25">
      <c r="A358" s="5"/>
      <c r="B358" s="5"/>
      <c r="C358" s="5"/>
      <c r="D358" s="5"/>
      <c r="E358" s="5"/>
      <c r="F358" s="6"/>
      <c r="G358" s="5"/>
      <c r="H358" s="5"/>
      <c r="I358" s="5"/>
      <c r="J358" s="5"/>
      <c r="K358" s="5"/>
      <c r="L358" s="5" t="s">
        <v>57</v>
      </c>
      <c r="M358" s="5"/>
      <c r="N358" s="7">
        <v>-3.32</v>
      </c>
      <c r="O358" s="5"/>
      <c r="P358" s="7">
        <v>3.32</v>
      </c>
    </row>
    <row r="359" spans="1:16" ht="15.75" thickBot="1" x14ac:dyDescent="0.3">
      <c r="A359" s="5"/>
      <c r="B359" s="5"/>
      <c r="C359" s="5"/>
      <c r="D359" s="5"/>
      <c r="E359" s="5"/>
      <c r="F359" s="6"/>
      <c r="G359" s="5"/>
      <c r="H359" s="5"/>
      <c r="I359" s="5"/>
      <c r="J359" s="5"/>
      <c r="K359" s="5"/>
      <c r="L359" s="5" t="s">
        <v>215</v>
      </c>
      <c r="M359" s="5"/>
      <c r="N359" s="8">
        <v>3.32</v>
      </c>
      <c r="O359" s="5"/>
      <c r="P359" s="8">
        <v>-3.32</v>
      </c>
    </row>
    <row r="360" spans="1:16" x14ac:dyDescent="0.25">
      <c r="A360" s="5" t="s">
        <v>81</v>
      </c>
      <c r="B360" s="5"/>
      <c r="C360" s="5"/>
      <c r="D360" s="5"/>
      <c r="E360" s="5"/>
      <c r="F360" s="6"/>
      <c r="G360" s="5"/>
      <c r="H360" s="5"/>
      <c r="I360" s="5"/>
      <c r="J360" s="5"/>
      <c r="K360" s="5"/>
      <c r="L360" s="5"/>
      <c r="M360" s="5"/>
      <c r="N360" s="7">
        <f>ROUND(SUM(N347:N359),5)</f>
        <v>-466.45</v>
      </c>
      <c r="O360" s="5"/>
      <c r="P360" s="7">
        <f>ROUND(SUM(P347:P359),5)</f>
        <v>466.45</v>
      </c>
    </row>
    <row r="361" spans="1:16" x14ac:dyDescent="0.25">
      <c r="A361" s="2" t="s">
        <v>152</v>
      </c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4"/>
      <c r="O361" s="2"/>
      <c r="P361" s="4"/>
    </row>
    <row r="362" spans="1:16" x14ac:dyDescent="0.25">
      <c r="A362" s="1"/>
      <c r="B362" s="2" t="s">
        <v>153</v>
      </c>
      <c r="C362" s="2"/>
      <c r="D362" s="2" t="s">
        <v>193</v>
      </c>
      <c r="E362" s="2"/>
      <c r="F362" s="3">
        <v>46105</v>
      </c>
      <c r="G362" s="2"/>
      <c r="H362" s="2" t="s">
        <v>205</v>
      </c>
      <c r="I362" s="2"/>
      <c r="J362" s="2"/>
      <c r="K362" s="2"/>
      <c r="L362" s="2" t="s">
        <v>41</v>
      </c>
      <c r="M362" s="2"/>
      <c r="N362" s="4"/>
      <c r="O362" s="2"/>
      <c r="P362" s="4">
        <v>-1062.08</v>
      </c>
    </row>
    <row r="363" spans="1:16" x14ac:dyDescent="0.25">
      <c r="A363" s="2" t="s">
        <v>152</v>
      </c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4"/>
      <c r="O363" s="2"/>
      <c r="P363" s="4"/>
    </row>
    <row r="364" spans="1:16" x14ac:dyDescent="0.25">
      <c r="A364" s="5"/>
      <c r="B364" s="5"/>
      <c r="C364" s="5"/>
      <c r="D364" s="5"/>
      <c r="E364" s="5"/>
      <c r="F364" s="6"/>
      <c r="G364" s="5"/>
      <c r="H364" s="5"/>
      <c r="I364" s="5"/>
      <c r="J364" s="5"/>
      <c r="K364" s="5"/>
      <c r="L364" s="5" t="s">
        <v>58</v>
      </c>
      <c r="M364" s="5"/>
      <c r="N364" s="7">
        <v>-1200</v>
      </c>
      <c r="O364" s="5"/>
      <c r="P364" s="7">
        <v>1200</v>
      </c>
    </row>
    <row r="365" spans="1:16" x14ac:dyDescent="0.25">
      <c r="A365" s="5"/>
      <c r="B365" s="5"/>
      <c r="C365" s="5"/>
      <c r="D365" s="5"/>
      <c r="E365" s="5"/>
      <c r="F365" s="6"/>
      <c r="G365" s="5"/>
      <c r="H365" s="5"/>
      <c r="I365" s="5"/>
      <c r="J365" s="5"/>
      <c r="K365" s="5"/>
      <c r="L365" s="5" t="s">
        <v>62</v>
      </c>
      <c r="M365" s="5"/>
      <c r="N365" s="7">
        <v>-135</v>
      </c>
      <c r="O365" s="5"/>
      <c r="P365" s="7">
        <v>135</v>
      </c>
    </row>
    <row r="366" spans="1:16" x14ac:dyDescent="0.25">
      <c r="A366" s="5"/>
      <c r="B366" s="5"/>
      <c r="C366" s="5"/>
      <c r="D366" s="5"/>
      <c r="E366" s="5"/>
      <c r="F366" s="6"/>
      <c r="G366" s="5"/>
      <c r="H366" s="5"/>
      <c r="I366" s="5"/>
      <c r="J366" s="5"/>
      <c r="K366" s="5"/>
      <c r="L366" s="5" t="s">
        <v>213</v>
      </c>
      <c r="M366" s="5"/>
      <c r="N366" s="7">
        <v>106.8</v>
      </c>
      <c r="O366" s="5"/>
      <c r="P366" s="7">
        <v>-106.8</v>
      </c>
    </row>
    <row r="367" spans="1:16" x14ac:dyDescent="0.25">
      <c r="A367" s="5"/>
      <c r="B367" s="5"/>
      <c r="C367" s="5"/>
      <c r="D367" s="5"/>
      <c r="E367" s="5"/>
      <c r="F367" s="6"/>
      <c r="G367" s="5"/>
      <c r="H367" s="5"/>
      <c r="I367" s="5"/>
      <c r="J367" s="5"/>
      <c r="K367" s="5"/>
      <c r="L367" s="5" t="s">
        <v>65</v>
      </c>
      <c r="M367" s="5"/>
      <c r="N367" s="7">
        <v>-86.51</v>
      </c>
      <c r="O367" s="5"/>
      <c r="P367" s="7">
        <v>86.51</v>
      </c>
    </row>
    <row r="368" spans="1:16" x14ac:dyDescent="0.25">
      <c r="A368" s="5"/>
      <c r="B368" s="5"/>
      <c r="C368" s="5"/>
      <c r="D368" s="5"/>
      <c r="E368" s="5"/>
      <c r="F368" s="6"/>
      <c r="G368" s="5"/>
      <c r="H368" s="5"/>
      <c r="I368" s="5"/>
      <c r="J368" s="5"/>
      <c r="K368" s="5"/>
      <c r="L368" s="5" t="s">
        <v>214</v>
      </c>
      <c r="M368" s="5"/>
      <c r="N368" s="7">
        <v>86.51</v>
      </c>
      <c r="O368" s="5"/>
      <c r="P368" s="7">
        <v>-86.51</v>
      </c>
    </row>
    <row r="369" spans="1:16" x14ac:dyDescent="0.25">
      <c r="A369" s="5"/>
      <c r="B369" s="5"/>
      <c r="C369" s="5"/>
      <c r="D369" s="5"/>
      <c r="E369" s="5"/>
      <c r="F369" s="6"/>
      <c r="G369" s="5"/>
      <c r="H369" s="5"/>
      <c r="I369" s="5"/>
      <c r="J369" s="5"/>
      <c r="K369" s="5"/>
      <c r="L369" s="5" t="s">
        <v>215</v>
      </c>
      <c r="M369" s="5"/>
      <c r="N369" s="7">
        <v>64</v>
      </c>
      <c r="O369" s="5"/>
      <c r="P369" s="7">
        <v>-64</v>
      </c>
    </row>
    <row r="370" spans="1:16" x14ac:dyDescent="0.25">
      <c r="A370" s="5"/>
      <c r="B370" s="5"/>
      <c r="C370" s="5"/>
      <c r="D370" s="5"/>
      <c r="E370" s="5"/>
      <c r="F370" s="6"/>
      <c r="G370" s="5"/>
      <c r="H370" s="5"/>
      <c r="I370" s="5"/>
      <c r="J370" s="5"/>
      <c r="K370" s="5"/>
      <c r="L370" s="5" t="s">
        <v>64</v>
      </c>
      <c r="M370" s="5"/>
      <c r="N370" s="7">
        <v>-82.77</v>
      </c>
      <c r="O370" s="5"/>
      <c r="P370" s="7">
        <v>82.77</v>
      </c>
    </row>
    <row r="371" spans="1:16" x14ac:dyDescent="0.25">
      <c r="A371" s="5"/>
      <c r="B371" s="5"/>
      <c r="C371" s="5"/>
      <c r="D371" s="5"/>
      <c r="E371" s="5"/>
      <c r="F371" s="6"/>
      <c r="G371" s="5"/>
      <c r="H371" s="5"/>
      <c r="I371" s="5"/>
      <c r="J371" s="5"/>
      <c r="K371" s="5"/>
      <c r="L371" s="5" t="s">
        <v>215</v>
      </c>
      <c r="M371" s="5"/>
      <c r="N371" s="7">
        <v>82.77</v>
      </c>
      <c r="O371" s="5"/>
      <c r="P371" s="7">
        <v>-82.77</v>
      </c>
    </row>
    <row r="372" spans="1:16" x14ac:dyDescent="0.25">
      <c r="A372" s="5"/>
      <c r="B372" s="5"/>
      <c r="C372" s="5"/>
      <c r="D372" s="5"/>
      <c r="E372" s="5"/>
      <c r="F372" s="6"/>
      <c r="G372" s="5"/>
      <c r="H372" s="5"/>
      <c r="I372" s="5"/>
      <c r="J372" s="5"/>
      <c r="K372" s="5"/>
      <c r="L372" s="5" t="s">
        <v>215</v>
      </c>
      <c r="M372" s="5"/>
      <c r="N372" s="7">
        <v>82.77</v>
      </c>
      <c r="O372" s="5"/>
      <c r="P372" s="7">
        <v>-82.77</v>
      </c>
    </row>
    <row r="373" spans="1:16" x14ac:dyDescent="0.25">
      <c r="A373" s="5"/>
      <c r="B373" s="5"/>
      <c r="C373" s="5"/>
      <c r="D373" s="5"/>
      <c r="E373" s="5"/>
      <c r="F373" s="6"/>
      <c r="G373" s="5"/>
      <c r="H373" s="5"/>
      <c r="I373" s="5"/>
      <c r="J373" s="5"/>
      <c r="K373" s="5"/>
      <c r="L373" s="5" t="s">
        <v>64</v>
      </c>
      <c r="M373" s="5"/>
      <c r="N373" s="7">
        <v>-19.350000000000001</v>
      </c>
      <c r="O373" s="5"/>
      <c r="P373" s="7">
        <v>19.350000000000001</v>
      </c>
    </row>
    <row r="374" spans="1:16" x14ac:dyDescent="0.25">
      <c r="A374" s="5"/>
      <c r="B374" s="5"/>
      <c r="C374" s="5"/>
      <c r="D374" s="5"/>
      <c r="E374" s="5"/>
      <c r="F374" s="6"/>
      <c r="G374" s="5"/>
      <c r="H374" s="5"/>
      <c r="I374" s="5"/>
      <c r="J374" s="5"/>
      <c r="K374" s="5"/>
      <c r="L374" s="5" t="s">
        <v>215</v>
      </c>
      <c r="M374" s="5"/>
      <c r="N374" s="7">
        <v>19.350000000000001</v>
      </c>
      <c r="O374" s="5"/>
      <c r="P374" s="7">
        <v>-19.350000000000001</v>
      </c>
    </row>
    <row r="375" spans="1:16" x14ac:dyDescent="0.25">
      <c r="A375" s="5"/>
      <c r="B375" s="5"/>
      <c r="C375" s="5"/>
      <c r="D375" s="5"/>
      <c r="E375" s="5"/>
      <c r="F375" s="6"/>
      <c r="G375" s="5"/>
      <c r="H375" s="5"/>
      <c r="I375" s="5"/>
      <c r="J375" s="5"/>
      <c r="K375" s="5"/>
      <c r="L375" s="5" t="s">
        <v>215</v>
      </c>
      <c r="M375" s="5"/>
      <c r="N375" s="7">
        <v>19.350000000000001</v>
      </c>
      <c r="O375" s="5"/>
      <c r="P375" s="7">
        <v>-19.350000000000001</v>
      </c>
    </row>
    <row r="376" spans="1:16" x14ac:dyDescent="0.25">
      <c r="A376" s="5"/>
      <c r="B376" s="5"/>
      <c r="C376" s="5"/>
      <c r="D376" s="5"/>
      <c r="E376" s="5"/>
      <c r="F376" s="6"/>
      <c r="G376" s="5"/>
      <c r="H376" s="5"/>
      <c r="I376" s="5"/>
      <c r="J376" s="5"/>
      <c r="K376" s="5"/>
      <c r="L376" s="5" t="s">
        <v>57</v>
      </c>
      <c r="M376" s="5"/>
      <c r="N376" s="7">
        <v>-3.66</v>
      </c>
      <c r="O376" s="5"/>
      <c r="P376" s="7">
        <v>3.66</v>
      </c>
    </row>
    <row r="377" spans="1:16" ht="15.75" thickBot="1" x14ac:dyDescent="0.3">
      <c r="A377" s="5"/>
      <c r="B377" s="5"/>
      <c r="C377" s="5"/>
      <c r="D377" s="5"/>
      <c r="E377" s="5"/>
      <c r="F377" s="6"/>
      <c r="G377" s="5"/>
      <c r="H377" s="5"/>
      <c r="I377" s="5"/>
      <c r="J377" s="5"/>
      <c r="K377" s="5"/>
      <c r="L377" s="5" t="s">
        <v>215</v>
      </c>
      <c r="M377" s="5"/>
      <c r="N377" s="8">
        <v>3.66</v>
      </c>
      <c r="O377" s="5"/>
      <c r="P377" s="8">
        <v>-3.66</v>
      </c>
    </row>
    <row r="378" spans="1:16" x14ac:dyDescent="0.25">
      <c r="A378" s="5" t="s">
        <v>81</v>
      </c>
      <c r="B378" s="5"/>
      <c r="C378" s="5"/>
      <c r="D378" s="5"/>
      <c r="E378" s="5"/>
      <c r="F378" s="6"/>
      <c r="G378" s="5"/>
      <c r="H378" s="5"/>
      <c r="I378" s="5"/>
      <c r="J378" s="5"/>
      <c r="K378" s="5"/>
      <c r="L378" s="5"/>
      <c r="M378" s="5"/>
      <c r="N378" s="7">
        <f>ROUND(SUM(N363:N377),5)</f>
        <v>-1062.08</v>
      </c>
      <c r="O378" s="5"/>
      <c r="P378" s="7">
        <f>ROUND(SUM(P363:P377),5)</f>
        <v>1062.08</v>
      </c>
    </row>
    <row r="379" spans="1:16" x14ac:dyDescent="0.25">
      <c r="A379" s="2" t="s">
        <v>152</v>
      </c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4"/>
      <c r="O379" s="2"/>
      <c r="P379" s="4"/>
    </row>
    <row r="380" spans="1:16" x14ac:dyDescent="0.25">
      <c r="A380" s="1"/>
      <c r="B380" s="2" t="s">
        <v>153</v>
      </c>
      <c r="C380" s="2"/>
      <c r="D380" s="2" t="s">
        <v>194</v>
      </c>
      <c r="E380" s="2"/>
      <c r="F380" s="3">
        <v>46105</v>
      </c>
      <c r="G380" s="2"/>
      <c r="H380" s="2" t="s">
        <v>206</v>
      </c>
      <c r="I380" s="2"/>
      <c r="J380" s="2"/>
      <c r="K380" s="2"/>
      <c r="L380" s="2" t="s">
        <v>41</v>
      </c>
      <c r="M380" s="2"/>
      <c r="N380" s="4"/>
      <c r="O380" s="2"/>
      <c r="P380" s="4">
        <v>-815.07</v>
      </c>
    </row>
    <row r="381" spans="1:16" x14ac:dyDescent="0.25">
      <c r="A381" s="2" t="s">
        <v>152</v>
      </c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4"/>
      <c r="O381" s="2"/>
      <c r="P381" s="4"/>
    </row>
    <row r="382" spans="1:16" x14ac:dyDescent="0.25">
      <c r="A382" s="5"/>
      <c r="B382" s="5"/>
      <c r="C382" s="5"/>
      <c r="D382" s="5"/>
      <c r="E382" s="5"/>
      <c r="F382" s="6"/>
      <c r="G382" s="5"/>
      <c r="H382" s="5"/>
      <c r="I382" s="5"/>
      <c r="J382" s="5"/>
      <c r="K382" s="5"/>
      <c r="L382" s="5" t="s">
        <v>58</v>
      </c>
      <c r="M382" s="5"/>
      <c r="N382" s="7">
        <v>-1200</v>
      </c>
      <c r="O382" s="5"/>
      <c r="P382" s="7">
        <v>1200</v>
      </c>
    </row>
    <row r="383" spans="1:16" x14ac:dyDescent="0.25">
      <c r="A383" s="5"/>
      <c r="B383" s="5"/>
      <c r="C383" s="5"/>
      <c r="D383" s="5"/>
      <c r="E383" s="5"/>
      <c r="F383" s="6"/>
      <c r="G383" s="5"/>
      <c r="H383" s="5"/>
      <c r="I383" s="5"/>
      <c r="J383" s="5"/>
      <c r="K383" s="5"/>
      <c r="L383" s="5" t="s">
        <v>215</v>
      </c>
      <c r="M383" s="5"/>
      <c r="N383" s="7">
        <v>190</v>
      </c>
      <c r="O383" s="5"/>
      <c r="P383" s="7">
        <v>-190</v>
      </c>
    </row>
    <row r="384" spans="1:16" x14ac:dyDescent="0.25">
      <c r="A384" s="5"/>
      <c r="B384" s="5"/>
      <c r="C384" s="5"/>
      <c r="D384" s="5"/>
      <c r="E384" s="5"/>
      <c r="F384" s="6"/>
      <c r="G384" s="5"/>
      <c r="H384" s="5"/>
      <c r="I384" s="5"/>
      <c r="J384" s="5"/>
      <c r="K384" s="5"/>
      <c r="L384" s="5" t="s">
        <v>213</v>
      </c>
      <c r="M384" s="5"/>
      <c r="N384" s="7">
        <v>96</v>
      </c>
      <c r="O384" s="5"/>
      <c r="P384" s="7">
        <v>-96</v>
      </c>
    </row>
    <row r="385" spans="1:16" x14ac:dyDescent="0.25">
      <c r="A385" s="5"/>
      <c r="B385" s="5"/>
      <c r="C385" s="5"/>
      <c r="D385" s="5"/>
      <c r="E385" s="5"/>
      <c r="F385" s="6"/>
      <c r="G385" s="5"/>
      <c r="H385" s="5"/>
      <c r="I385" s="5"/>
      <c r="J385" s="5"/>
      <c r="K385" s="5"/>
      <c r="L385" s="5" t="s">
        <v>65</v>
      </c>
      <c r="M385" s="5"/>
      <c r="N385" s="7">
        <v>-77.760000000000005</v>
      </c>
      <c r="O385" s="5"/>
      <c r="P385" s="7">
        <v>77.760000000000005</v>
      </c>
    </row>
    <row r="386" spans="1:16" x14ac:dyDescent="0.25">
      <c r="A386" s="5"/>
      <c r="B386" s="5"/>
      <c r="C386" s="5"/>
      <c r="D386" s="5"/>
      <c r="E386" s="5"/>
      <c r="F386" s="6"/>
      <c r="G386" s="5"/>
      <c r="H386" s="5"/>
      <c r="I386" s="5"/>
      <c r="J386" s="5"/>
      <c r="K386" s="5"/>
      <c r="L386" s="5" t="s">
        <v>214</v>
      </c>
      <c r="M386" s="5"/>
      <c r="N386" s="7">
        <v>77.760000000000005</v>
      </c>
      <c r="O386" s="5"/>
      <c r="P386" s="7">
        <v>-77.760000000000005</v>
      </c>
    </row>
    <row r="387" spans="1:16" x14ac:dyDescent="0.25">
      <c r="A387" s="5"/>
      <c r="B387" s="5"/>
      <c r="C387" s="5"/>
      <c r="D387" s="5"/>
      <c r="E387" s="5"/>
      <c r="F387" s="6"/>
      <c r="G387" s="5"/>
      <c r="H387" s="5"/>
      <c r="I387" s="5"/>
      <c r="J387" s="5"/>
      <c r="K387" s="5"/>
      <c r="L387" s="5" t="s">
        <v>63</v>
      </c>
      <c r="M387" s="5"/>
      <c r="N387" s="7">
        <v>17.53</v>
      </c>
      <c r="O387" s="5"/>
      <c r="P387" s="7">
        <v>-17.53</v>
      </c>
    </row>
    <row r="388" spans="1:16" x14ac:dyDescent="0.25">
      <c r="A388" s="5"/>
      <c r="B388" s="5"/>
      <c r="C388" s="5"/>
      <c r="D388" s="5"/>
      <c r="E388" s="5"/>
      <c r="F388" s="6"/>
      <c r="G388" s="5"/>
      <c r="H388" s="5"/>
      <c r="I388" s="5"/>
      <c r="J388" s="5"/>
      <c r="K388" s="5"/>
      <c r="L388" s="5" t="s">
        <v>63</v>
      </c>
      <c r="M388" s="5"/>
      <c r="N388" s="7">
        <v>5</v>
      </c>
      <c r="O388" s="5"/>
      <c r="P388" s="7">
        <v>-5</v>
      </c>
    </row>
    <row r="389" spans="1:16" x14ac:dyDescent="0.25">
      <c r="A389" s="5"/>
      <c r="B389" s="5"/>
      <c r="C389" s="5"/>
      <c r="D389" s="5"/>
      <c r="E389" s="5"/>
      <c r="F389" s="6"/>
      <c r="G389" s="5"/>
      <c r="H389" s="5"/>
      <c r="I389" s="5"/>
      <c r="J389" s="5"/>
      <c r="K389" s="5"/>
      <c r="L389" s="5" t="s">
        <v>63</v>
      </c>
      <c r="M389" s="5"/>
      <c r="N389" s="7">
        <v>10</v>
      </c>
      <c r="O389" s="5"/>
      <c r="P389" s="7">
        <v>-10</v>
      </c>
    </row>
    <row r="390" spans="1:16" x14ac:dyDescent="0.25">
      <c r="A390" s="5"/>
      <c r="B390" s="5"/>
      <c r="C390" s="5"/>
      <c r="D390" s="5"/>
      <c r="E390" s="5"/>
      <c r="F390" s="6"/>
      <c r="G390" s="5"/>
      <c r="H390" s="5"/>
      <c r="I390" s="5"/>
      <c r="J390" s="5"/>
      <c r="K390" s="5"/>
      <c r="L390" s="5" t="s">
        <v>215</v>
      </c>
      <c r="M390" s="5"/>
      <c r="N390" s="7">
        <v>49</v>
      </c>
      <c r="O390" s="5"/>
      <c r="P390" s="7">
        <v>-49</v>
      </c>
    </row>
    <row r="391" spans="1:16" x14ac:dyDescent="0.25">
      <c r="A391" s="5"/>
      <c r="B391" s="5"/>
      <c r="C391" s="5"/>
      <c r="D391" s="5"/>
      <c r="E391" s="5"/>
      <c r="F391" s="6"/>
      <c r="G391" s="5"/>
      <c r="H391" s="5"/>
      <c r="I391" s="5"/>
      <c r="J391" s="5"/>
      <c r="K391" s="5"/>
      <c r="L391" s="5" t="s">
        <v>64</v>
      </c>
      <c r="M391" s="5"/>
      <c r="N391" s="7">
        <v>-17.399999999999999</v>
      </c>
      <c r="O391" s="5"/>
      <c r="P391" s="7">
        <v>17.399999999999999</v>
      </c>
    </row>
    <row r="392" spans="1:16" x14ac:dyDescent="0.25">
      <c r="A392" s="5"/>
      <c r="B392" s="5"/>
      <c r="C392" s="5"/>
      <c r="D392" s="5"/>
      <c r="E392" s="5"/>
      <c r="F392" s="6"/>
      <c r="G392" s="5"/>
      <c r="H392" s="5"/>
      <c r="I392" s="5"/>
      <c r="J392" s="5"/>
      <c r="K392" s="5"/>
      <c r="L392" s="5" t="s">
        <v>215</v>
      </c>
      <c r="M392" s="5"/>
      <c r="N392" s="7">
        <v>17.399999999999999</v>
      </c>
      <c r="O392" s="5"/>
      <c r="P392" s="7">
        <v>-17.399999999999999</v>
      </c>
    </row>
    <row r="393" spans="1:16" x14ac:dyDescent="0.25">
      <c r="A393" s="5"/>
      <c r="B393" s="5"/>
      <c r="C393" s="5"/>
      <c r="D393" s="5"/>
      <c r="E393" s="5"/>
      <c r="F393" s="6"/>
      <c r="G393" s="5"/>
      <c r="H393" s="5"/>
      <c r="I393" s="5"/>
      <c r="J393" s="5"/>
      <c r="K393" s="5"/>
      <c r="L393" s="5" t="s">
        <v>215</v>
      </c>
      <c r="M393" s="5"/>
      <c r="N393" s="7">
        <v>17.399999999999999</v>
      </c>
      <c r="O393" s="5"/>
      <c r="P393" s="7">
        <v>-17.399999999999999</v>
      </c>
    </row>
    <row r="394" spans="1:16" x14ac:dyDescent="0.25">
      <c r="A394" s="5"/>
      <c r="B394" s="5"/>
      <c r="C394" s="5"/>
      <c r="D394" s="5"/>
      <c r="E394" s="5"/>
      <c r="F394" s="6"/>
      <c r="G394" s="5"/>
      <c r="H394" s="5"/>
      <c r="I394" s="5"/>
      <c r="J394" s="5"/>
      <c r="K394" s="5"/>
      <c r="L394" s="5" t="s">
        <v>57</v>
      </c>
      <c r="M394" s="5"/>
      <c r="N394" s="7">
        <v>-7.2</v>
      </c>
      <c r="O394" s="5"/>
      <c r="P394" s="7">
        <v>7.2</v>
      </c>
    </row>
    <row r="395" spans="1:16" ht="15.75" thickBot="1" x14ac:dyDescent="0.3">
      <c r="A395" s="5"/>
      <c r="B395" s="5"/>
      <c r="C395" s="5"/>
      <c r="D395" s="5"/>
      <c r="E395" s="5"/>
      <c r="F395" s="6"/>
      <c r="G395" s="5"/>
      <c r="H395" s="5"/>
      <c r="I395" s="5"/>
      <c r="J395" s="5"/>
      <c r="K395" s="5"/>
      <c r="L395" s="5" t="s">
        <v>215</v>
      </c>
      <c r="M395" s="5"/>
      <c r="N395" s="8">
        <v>7.2</v>
      </c>
      <c r="O395" s="5"/>
      <c r="P395" s="8">
        <v>-7.2</v>
      </c>
    </row>
    <row r="396" spans="1:16" x14ac:dyDescent="0.25">
      <c r="A396" s="5" t="s">
        <v>81</v>
      </c>
      <c r="B396" s="5"/>
      <c r="C396" s="5"/>
      <c r="D396" s="5"/>
      <c r="E396" s="5"/>
      <c r="F396" s="6"/>
      <c r="G396" s="5"/>
      <c r="H396" s="5"/>
      <c r="I396" s="5"/>
      <c r="J396" s="5"/>
      <c r="K396" s="5"/>
      <c r="L396" s="5"/>
      <c r="M396" s="5"/>
      <c r="N396" s="7">
        <f>ROUND(SUM(N381:N395),5)</f>
        <v>-815.07</v>
      </c>
      <c r="O396" s="5"/>
      <c r="P396" s="7">
        <f>ROUND(SUM(P381:P395),5)</f>
        <v>815.07</v>
      </c>
    </row>
    <row r="397" spans="1:16" x14ac:dyDescent="0.25">
      <c r="A397" s="2" t="s">
        <v>152</v>
      </c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4"/>
      <c r="O397" s="2"/>
      <c r="P397" s="4"/>
    </row>
    <row r="398" spans="1:16" x14ac:dyDescent="0.25">
      <c r="A398" s="1"/>
      <c r="B398" s="2" t="s">
        <v>153</v>
      </c>
      <c r="C398" s="2"/>
      <c r="D398" s="2" t="s">
        <v>195</v>
      </c>
      <c r="E398" s="2"/>
      <c r="F398" s="3">
        <v>46105</v>
      </c>
      <c r="G398" s="2"/>
      <c r="H398" s="2" t="s">
        <v>207</v>
      </c>
      <c r="I398" s="2"/>
      <c r="J398" s="2"/>
      <c r="K398" s="2"/>
      <c r="L398" s="2" t="s">
        <v>41</v>
      </c>
      <c r="M398" s="2"/>
      <c r="N398" s="4"/>
      <c r="O398" s="2"/>
      <c r="P398" s="4">
        <v>-1522.07</v>
      </c>
    </row>
    <row r="399" spans="1:16" x14ac:dyDescent="0.25">
      <c r="A399" s="2" t="s">
        <v>152</v>
      </c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4"/>
      <c r="O399" s="2"/>
      <c r="P399" s="4"/>
    </row>
    <row r="400" spans="1:16" x14ac:dyDescent="0.25">
      <c r="A400" s="5"/>
      <c r="B400" s="5"/>
      <c r="C400" s="5"/>
      <c r="D400" s="5"/>
      <c r="E400" s="5"/>
      <c r="F400" s="6"/>
      <c r="G400" s="5"/>
      <c r="H400" s="5"/>
      <c r="I400" s="5"/>
      <c r="J400" s="5"/>
      <c r="K400" s="5"/>
      <c r="L400" s="5" t="s">
        <v>58</v>
      </c>
      <c r="M400" s="5"/>
      <c r="N400" s="7">
        <v>-1008</v>
      </c>
      <c r="O400" s="5"/>
      <c r="P400" s="7">
        <v>1008</v>
      </c>
    </row>
    <row r="401" spans="1:16" x14ac:dyDescent="0.25">
      <c r="A401" s="5"/>
      <c r="B401" s="5"/>
      <c r="C401" s="5"/>
      <c r="D401" s="5"/>
      <c r="E401" s="5"/>
      <c r="F401" s="6"/>
      <c r="G401" s="5"/>
      <c r="H401" s="5"/>
      <c r="I401" s="5"/>
      <c r="J401" s="5"/>
      <c r="K401" s="5"/>
      <c r="L401" s="5" t="s">
        <v>58</v>
      </c>
      <c r="M401" s="5"/>
      <c r="N401" s="7">
        <v>-175.5</v>
      </c>
      <c r="O401" s="5"/>
      <c r="P401" s="7">
        <v>175.5</v>
      </c>
    </row>
    <row r="402" spans="1:16" x14ac:dyDescent="0.25">
      <c r="A402" s="5"/>
      <c r="B402" s="5"/>
      <c r="C402" s="5"/>
      <c r="D402" s="5"/>
      <c r="E402" s="5"/>
      <c r="F402" s="6"/>
      <c r="G402" s="5"/>
      <c r="H402" s="5"/>
      <c r="I402" s="5"/>
      <c r="J402" s="5"/>
      <c r="K402" s="5"/>
      <c r="L402" s="5" t="s">
        <v>57</v>
      </c>
      <c r="M402" s="5"/>
      <c r="N402" s="7">
        <v>-288</v>
      </c>
      <c r="O402" s="5"/>
      <c r="P402" s="7">
        <v>288</v>
      </c>
    </row>
    <row r="403" spans="1:16" x14ac:dyDescent="0.25">
      <c r="A403" s="5"/>
      <c r="B403" s="5"/>
      <c r="C403" s="5"/>
      <c r="D403" s="5"/>
      <c r="E403" s="5"/>
      <c r="F403" s="6"/>
      <c r="G403" s="5"/>
      <c r="H403" s="5"/>
      <c r="I403" s="5"/>
      <c r="J403" s="5"/>
      <c r="K403" s="5"/>
      <c r="L403" s="5" t="s">
        <v>58</v>
      </c>
      <c r="M403" s="5"/>
      <c r="N403" s="7">
        <v>-432</v>
      </c>
      <c r="O403" s="5"/>
      <c r="P403" s="7">
        <v>432</v>
      </c>
    </row>
    <row r="404" spans="1:16" x14ac:dyDescent="0.25">
      <c r="A404" s="5"/>
      <c r="B404" s="5"/>
      <c r="C404" s="5"/>
      <c r="D404" s="5"/>
      <c r="E404" s="5"/>
      <c r="F404" s="6"/>
      <c r="G404" s="5"/>
      <c r="H404" s="5"/>
      <c r="I404" s="5"/>
      <c r="J404" s="5"/>
      <c r="K404" s="5"/>
      <c r="L404" s="5" t="s">
        <v>213</v>
      </c>
      <c r="M404" s="5"/>
      <c r="N404" s="7">
        <v>152.28</v>
      </c>
      <c r="O404" s="5"/>
      <c r="P404" s="7">
        <v>-152.28</v>
      </c>
    </row>
    <row r="405" spans="1:16" x14ac:dyDescent="0.25">
      <c r="A405" s="5"/>
      <c r="B405" s="5"/>
      <c r="C405" s="5"/>
      <c r="D405" s="5"/>
      <c r="E405" s="5"/>
      <c r="F405" s="6"/>
      <c r="G405" s="5"/>
      <c r="H405" s="5"/>
      <c r="I405" s="5"/>
      <c r="J405" s="5"/>
      <c r="K405" s="5"/>
      <c r="L405" s="5" t="s">
        <v>65</v>
      </c>
      <c r="M405" s="5"/>
      <c r="N405" s="7">
        <v>-123.35</v>
      </c>
      <c r="O405" s="5"/>
      <c r="P405" s="7">
        <v>123.35</v>
      </c>
    </row>
    <row r="406" spans="1:16" x14ac:dyDescent="0.25">
      <c r="A406" s="5"/>
      <c r="B406" s="5"/>
      <c r="C406" s="5"/>
      <c r="D406" s="5"/>
      <c r="E406" s="5"/>
      <c r="F406" s="6"/>
      <c r="G406" s="5"/>
      <c r="H406" s="5"/>
      <c r="I406" s="5"/>
      <c r="J406" s="5"/>
      <c r="K406" s="5"/>
      <c r="L406" s="5" t="s">
        <v>214</v>
      </c>
      <c r="M406" s="5"/>
      <c r="N406" s="7">
        <v>123.35</v>
      </c>
      <c r="O406" s="5"/>
      <c r="P406" s="7">
        <v>-123.35</v>
      </c>
    </row>
    <row r="407" spans="1:16" x14ac:dyDescent="0.25">
      <c r="A407" s="5"/>
      <c r="B407" s="5"/>
      <c r="C407" s="5"/>
      <c r="D407" s="5"/>
      <c r="E407" s="5"/>
      <c r="F407" s="6"/>
      <c r="G407" s="5"/>
      <c r="H407" s="5"/>
      <c r="I407" s="5"/>
      <c r="J407" s="5"/>
      <c r="K407" s="5"/>
      <c r="L407" s="5" t="s">
        <v>63</v>
      </c>
      <c r="M407" s="5"/>
      <c r="N407" s="7">
        <v>10</v>
      </c>
      <c r="O407" s="5"/>
      <c r="P407" s="7">
        <v>-10</v>
      </c>
    </row>
    <row r="408" spans="1:16" x14ac:dyDescent="0.25">
      <c r="A408" s="5"/>
      <c r="B408" s="5"/>
      <c r="C408" s="5"/>
      <c r="D408" s="5"/>
      <c r="E408" s="5"/>
      <c r="F408" s="6"/>
      <c r="G408" s="5"/>
      <c r="H408" s="5"/>
      <c r="I408" s="5"/>
      <c r="J408" s="5"/>
      <c r="K408" s="5"/>
      <c r="L408" s="5" t="s">
        <v>63</v>
      </c>
      <c r="M408" s="5"/>
      <c r="N408" s="7">
        <v>17.53</v>
      </c>
      <c r="O408" s="5"/>
      <c r="P408" s="7">
        <v>-17.53</v>
      </c>
    </row>
    <row r="409" spans="1:16" x14ac:dyDescent="0.25">
      <c r="A409" s="5"/>
      <c r="B409" s="5"/>
      <c r="C409" s="5"/>
      <c r="D409" s="5"/>
      <c r="E409" s="5"/>
      <c r="F409" s="6"/>
      <c r="G409" s="5"/>
      <c r="H409" s="5"/>
      <c r="I409" s="5"/>
      <c r="J409" s="5"/>
      <c r="K409" s="5"/>
      <c r="L409" s="5" t="s">
        <v>63</v>
      </c>
      <c r="M409" s="5"/>
      <c r="N409" s="7">
        <v>5</v>
      </c>
      <c r="O409" s="5"/>
      <c r="P409" s="7">
        <v>-5</v>
      </c>
    </row>
    <row r="410" spans="1:16" x14ac:dyDescent="0.25">
      <c r="A410" s="5"/>
      <c r="B410" s="5"/>
      <c r="C410" s="5"/>
      <c r="D410" s="5"/>
      <c r="E410" s="5"/>
      <c r="F410" s="6"/>
      <c r="G410" s="5"/>
      <c r="H410" s="5"/>
      <c r="I410" s="5"/>
      <c r="J410" s="5"/>
      <c r="K410" s="5"/>
      <c r="L410" s="5" t="s">
        <v>215</v>
      </c>
      <c r="M410" s="5"/>
      <c r="N410" s="7">
        <v>51</v>
      </c>
      <c r="O410" s="5"/>
      <c r="P410" s="7">
        <v>-51</v>
      </c>
    </row>
    <row r="411" spans="1:16" x14ac:dyDescent="0.25">
      <c r="A411" s="5"/>
      <c r="B411" s="5"/>
      <c r="C411" s="5"/>
      <c r="D411" s="5"/>
      <c r="E411" s="5"/>
      <c r="F411" s="6"/>
      <c r="G411" s="5"/>
      <c r="H411" s="5"/>
      <c r="I411" s="5"/>
      <c r="J411" s="5"/>
      <c r="K411" s="5"/>
      <c r="L411" s="5" t="s">
        <v>64</v>
      </c>
      <c r="M411" s="5"/>
      <c r="N411" s="7">
        <v>-118.02</v>
      </c>
      <c r="O411" s="5"/>
      <c r="P411" s="7">
        <v>118.02</v>
      </c>
    </row>
    <row r="412" spans="1:16" x14ac:dyDescent="0.25">
      <c r="A412" s="5"/>
      <c r="B412" s="5"/>
      <c r="C412" s="5"/>
      <c r="D412" s="5"/>
      <c r="E412" s="5"/>
      <c r="F412" s="6"/>
      <c r="G412" s="5"/>
      <c r="H412" s="5"/>
      <c r="I412" s="5"/>
      <c r="J412" s="5"/>
      <c r="K412" s="5"/>
      <c r="L412" s="5" t="s">
        <v>215</v>
      </c>
      <c r="M412" s="5"/>
      <c r="N412" s="7">
        <v>118.02</v>
      </c>
      <c r="O412" s="5"/>
      <c r="P412" s="7">
        <v>-118.02</v>
      </c>
    </row>
    <row r="413" spans="1:16" x14ac:dyDescent="0.25">
      <c r="A413" s="5"/>
      <c r="B413" s="5"/>
      <c r="C413" s="5"/>
      <c r="D413" s="5"/>
      <c r="E413" s="5"/>
      <c r="F413" s="6"/>
      <c r="G413" s="5"/>
      <c r="H413" s="5"/>
      <c r="I413" s="5"/>
      <c r="J413" s="5"/>
      <c r="K413" s="5"/>
      <c r="L413" s="5" t="s">
        <v>215</v>
      </c>
      <c r="M413" s="5"/>
      <c r="N413" s="7">
        <v>118.02</v>
      </c>
      <c r="O413" s="5"/>
      <c r="P413" s="7">
        <v>-118.02</v>
      </c>
    </row>
    <row r="414" spans="1:16" x14ac:dyDescent="0.25">
      <c r="A414" s="5"/>
      <c r="B414" s="5"/>
      <c r="C414" s="5"/>
      <c r="D414" s="5"/>
      <c r="E414" s="5"/>
      <c r="F414" s="6"/>
      <c r="G414" s="5"/>
      <c r="H414" s="5"/>
      <c r="I414" s="5"/>
      <c r="J414" s="5"/>
      <c r="K414" s="5"/>
      <c r="L414" s="5" t="s">
        <v>64</v>
      </c>
      <c r="M414" s="5"/>
      <c r="N414" s="7">
        <v>-27.6</v>
      </c>
      <c r="O414" s="5"/>
      <c r="P414" s="7">
        <v>27.6</v>
      </c>
    </row>
    <row r="415" spans="1:16" x14ac:dyDescent="0.25">
      <c r="A415" s="5"/>
      <c r="B415" s="5"/>
      <c r="C415" s="5"/>
      <c r="D415" s="5"/>
      <c r="E415" s="5"/>
      <c r="F415" s="6"/>
      <c r="G415" s="5"/>
      <c r="H415" s="5"/>
      <c r="I415" s="5"/>
      <c r="J415" s="5"/>
      <c r="K415" s="5"/>
      <c r="L415" s="5" t="s">
        <v>215</v>
      </c>
      <c r="M415" s="5"/>
      <c r="N415" s="7">
        <v>27.6</v>
      </c>
      <c r="O415" s="5"/>
      <c r="P415" s="7">
        <v>-27.6</v>
      </c>
    </row>
    <row r="416" spans="1:16" ht="15.75" thickBot="1" x14ac:dyDescent="0.3">
      <c r="A416" s="5"/>
      <c r="B416" s="5"/>
      <c r="C416" s="5"/>
      <c r="D416" s="5"/>
      <c r="E416" s="5"/>
      <c r="F416" s="6"/>
      <c r="G416" s="5"/>
      <c r="H416" s="5"/>
      <c r="I416" s="5"/>
      <c r="J416" s="5"/>
      <c r="K416" s="5"/>
      <c r="L416" s="5" t="s">
        <v>215</v>
      </c>
      <c r="M416" s="5"/>
      <c r="N416" s="8">
        <v>27.6</v>
      </c>
      <c r="O416" s="5"/>
      <c r="P416" s="8">
        <v>-27.6</v>
      </c>
    </row>
    <row r="417" spans="1:16" x14ac:dyDescent="0.25">
      <c r="A417" s="5" t="s">
        <v>81</v>
      </c>
      <c r="B417" s="5"/>
      <c r="C417" s="5"/>
      <c r="D417" s="5"/>
      <c r="E417" s="5"/>
      <c r="F417" s="6"/>
      <c r="G417" s="5"/>
      <c r="H417" s="5"/>
      <c r="I417" s="5"/>
      <c r="J417" s="5"/>
      <c r="K417" s="5"/>
      <c r="L417" s="5"/>
      <c r="M417" s="5"/>
      <c r="N417" s="7">
        <f>ROUND(SUM(N399:N416),5)</f>
        <v>-1522.07</v>
      </c>
      <c r="O417" s="5"/>
      <c r="P417" s="7">
        <f>ROUND(SUM(P399:P416),5)</f>
        <v>1522.07</v>
      </c>
    </row>
    <row r="418" spans="1:16" x14ac:dyDescent="0.25">
      <c r="A418" s="2" t="s">
        <v>152</v>
      </c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4"/>
      <c r="O418" s="2"/>
      <c r="P418" s="4"/>
    </row>
    <row r="419" spans="1:16" x14ac:dyDescent="0.25">
      <c r="A419" s="1"/>
      <c r="B419" s="2" t="s">
        <v>153</v>
      </c>
      <c r="C419" s="2"/>
      <c r="D419" s="2" t="s">
        <v>196</v>
      </c>
      <c r="E419" s="2"/>
      <c r="F419" s="3">
        <v>46105</v>
      </c>
      <c r="G419" s="2"/>
      <c r="H419" s="2" t="s">
        <v>208</v>
      </c>
      <c r="I419" s="2"/>
      <c r="J419" s="2"/>
      <c r="K419" s="2"/>
      <c r="L419" s="2" t="s">
        <v>41</v>
      </c>
      <c r="M419" s="2"/>
      <c r="N419" s="4"/>
      <c r="O419" s="2"/>
      <c r="P419" s="4">
        <v>-1015.14</v>
      </c>
    </row>
    <row r="420" spans="1:16" x14ac:dyDescent="0.25">
      <c r="A420" s="2" t="s">
        <v>152</v>
      </c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4"/>
      <c r="O420" s="2"/>
      <c r="P420" s="4"/>
    </row>
    <row r="421" spans="1:16" x14ac:dyDescent="0.25">
      <c r="A421" s="5"/>
      <c r="B421" s="5"/>
      <c r="C421" s="5"/>
      <c r="D421" s="5"/>
      <c r="E421" s="5"/>
      <c r="F421" s="6"/>
      <c r="G421" s="5"/>
      <c r="H421" s="5"/>
      <c r="I421" s="5"/>
      <c r="J421" s="5"/>
      <c r="K421" s="5"/>
      <c r="L421" s="5" t="s">
        <v>58</v>
      </c>
      <c r="M421" s="5"/>
      <c r="N421" s="7">
        <v>-1318.4</v>
      </c>
      <c r="O421" s="5"/>
      <c r="P421" s="7">
        <v>1318.4</v>
      </c>
    </row>
    <row r="422" spans="1:16" x14ac:dyDescent="0.25">
      <c r="A422" s="5"/>
      <c r="B422" s="5"/>
      <c r="C422" s="5"/>
      <c r="D422" s="5"/>
      <c r="E422" s="5"/>
      <c r="F422" s="6"/>
      <c r="G422" s="5"/>
      <c r="H422" s="5"/>
      <c r="I422" s="5"/>
      <c r="J422" s="5"/>
      <c r="K422" s="5"/>
      <c r="L422" s="5" t="s">
        <v>213</v>
      </c>
      <c r="M422" s="5"/>
      <c r="N422" s="7">
        <v>105.47</v>
      </c>
      <c r="O422" s="5"/>
      <c r="P422" s="7">
        <v>-105.47</v>
      </c>
    </row>
    <row r="423" spans="1:16" x14ac:dyDescent="0.25">
      <c r="A423" s="5"/>
      <c r="B423" s="5"/>
      <c r="C423" s="5"/>
      <c r="D423" s="5"/>
      <c r="E423" s="5"/>
      <c r="F423" s="6"/>
      <c r="G423" s="5"/>
      <c r="H423" s="5"/>
      <c r="I423" s="5"/>
      <c r="J423" s="5"/>
      <c r="K423" s="5"/>
      <c r="L423" s="5" t="s">
        <v>63</v>
      </c>
      <c r="M423" s="5"/>
      <c r="N423" s="7">
        <v>10</v>
      </c>
      <c r="O423" s="5"/>
      <c r="P423" s="7">
        <v>-10</v>
      </c>
    </row>
    <row r="424" spans="1:16" x14ac:dyDescent="0.25">
      <c r="A424" s="5"/>
      <c r="B424" s="5"/>
      <c r="C424" s="5"/>
      <c r="D424" s="5"/>
      <c r="E424" s="5"/>
      <c r="F424" s="6"/>
      <c r="G424" s="5"/>
      <c r="H424" s="5"/>
      <c r="I424" s="5"/>
      <c r="J424" s="5"/>
      <c r="K424" s="5"/>
      <c r="L424" s="5" t="s">
        <v>63</v>
      </c>
      <c r="M424" s="5"/>
      <c r="N424" s="7">
        <v>18.93</v>
      </c>
      <c r="O424" s="5"/>
      <c r="P424" s="7">
        <v>-18.93</v>
      </c>
    </row>
    <row r="425" spans="1:16" x14ac:dyDescent="0.25">
      <c r="A425" s="5"/>
      <c r="B425" s="5"/>
      <c r="C425" s="5"/>
      <c r="D425" s="5"/>
      <c r="E425" s="5"/>
      <c r="F425" s="6"/>
      <c r="G425" s="5"/>
      <c r="H425" s="5"/>
      <c r="I425" s="5"/>
      <c r="J425" s="5"/>
      <c r="K425" s="5"/>
      <c r="L425" s="5" t="s">
        <v>63</v>
      </c>
      <c r="M425" s="5"/>
      <c r="N425" s="7">
        <v>6</v>
      </c>
      <c r="O425" s="5"/>
      <c r="P425" s="7">
        <v>-6</v>
      </c>
    </row>
    <row r="426" spans="1:16" x14ac:dyDescent="0.25">
      <c r="A426" s="5"/>
      <c r="B426" s="5"/>
      <c r="C426" s="5"/>
      <c r="D426" s="5"/>
      <c r="E426" s="5"/>
      <c r="F426" s="6"/>
      <c r="G426" s="5"/>
      <c r="H426" s="5"/>
      <c r="I426" s="5"/>
      <c r="J426" s="5"/>
      <c r="K426" s="5"/>
      <c r="L426" s="5" t="s">
        <v>65</v>
      </c>
      <c r="M426" s="5"/>
      <c r="N426" s="7">
        <v>-85.43</v>
      </c>
      <c r="O426" s="5"/>
      <c r="P426" s="7">
        <v>85.43</v>
      </c>
    </row>
    <row r="427" spans="1:16" x14ac:dyDescent="0.25">
      <c r="A427" s="5"/>
      <c r="B427" s="5"/>
      <c r="C427" s="5"/>
      <c r="D427" s="5"/>
      <c r="E427" s="5"/>
      <c r="F427" s="6"/>
      <c r="G427" s="5"/>
      <c r="H427" s="5"/>
      <c r="I427" s="5"/>
      <c r="J427" s="5"/>
      <c r="K427" s="5"/>
      <c r="L427" s="5" t="s">
        <v>214</v>
      </c>
      <c r="M427" s="5"/>
      <c r="N427" s="7">
        <v>85.43</v>
      </c>
      <c r="O427" s="5"/>
      <c r="P427" s="7">
        <v>-85.43</v>
      </c>
    </row>
    <row r="428" spans="1:16" x14ac:dyDescent="0.25">
      <c r="A428" s="5"/>
      <c r="B428" s="5"/>
      <c r="C428" s="5"/>
      <c r="D428" s="5"/>
      <c r="E428" s="5"/>
      <c r="F428" s="6"/>
      <c r="G428" s="5"/>
      <c r="H428" s="5"/>
      <c r="I428" s="5"/>
      <c r="J428" s="5"/>
      <c r="K428" s="5"/>
      <c r="L428" s="5" t="s">
        <v>215</v>
      </c>
      <c r="M428" s="5"/>
      <c r="N428" s="7">
        <v>62</v>
      </c>
      <c r="O428" s="5"/>
      <c r="P428" s="7">
        <v>-62</v>
      </c>
    </row>
    <row r="429" spans="1:16" x14ac:dyDescent="0.25">
      <c r="A429" s="5"/>
      <c r="B429" s="5"/>
      <c r="C429" s="5"/>
      <c r="D429" s="5"/>
      <c r="E429" s="5"/>
      <c r="F429" s="6"/>
      <c r="G429" s="5"/>
      <c r="H429" s="5"/>
      <c r="I429" s="5"/>
      <c r="J429" s="5"/>
      <c r="K429" s="5"/>
      <c r="L429" s="5" t="s">
        <v>64</v>
      </c>
      <c r="M429" s="5"/>
      <c r="N429" s="7">
        <v>-81.739999999999995</v>
      </c>
      <c r="O429" s="5"/>
      <c r="P429" s="7">
        <v>81.739999999999995</v>
      </c>
    </row>
    <row r="430" spans="1:16" x14ac:dyDescent="0.25">
      <c r="A430" s="5"/>
      <c r="B430" s="5"/>
      <c r="C430" s="5"/>
      <c r="D430" s="5"/>
      <c r="E430" s="5"/>
      <c r="F430" s="6"/>
      <c r="G430" s="5"/>
      <c r="H430" s="5"/>
      <c r="I430" s="5"/>
      <c r="J430" s="5"/>
      <c r="K430" s="5"/>
      <c r="L430" s="5" t="s">
        <v>215</v>
      </c>
      <c r="M430" s="5"/>
      <c r="N430" s="7">
        <v>81.739999999999995</v>
      </c>
      <c r="O430" s="5"/>
      <c r="P430" s="7">
        <v>-81.739999999999995</v>
      </c>
    </row>
    <row r="431" spans="1:16" x14ac:dyDescent="0.25">
      <c r="A431" s="5"/>
      <c r="B431" s="5"/>
      <c r="C431" s="5"/>
      <c r="D431" s="5"/>
      <c r="E431" s="5"/>
      <c r="F431" s="6"/>
      <c r="G431" s="5"/>
      <c r="H431" s="5"/>
      <c r="I431" s="5"/>
      <c r="J431" s="5"/>
      <c r="K431" s="5"/>
      <c r="L431" s="5" t="s">
        <v>215</v>
      </c>
      <c r="M431" s="5"/>
      <c r="N431" s="7">
        <v>81.739999999999995</v>
      </c>
      <c r="O431" s="5"/>
      <c r="P431" s="7">
        <v>-81.739999999999995</v>
      </c>
    </row>
    <row r="432" spans="1:16" x14ac:dyDescent="0.25">
      <c r="A432" s="5"/>
      <c r="B432" s="5"/>
      <c r="C432" s="5"/>
      <c r="D432" s="5"/>
      <c r="E432" s="5"/>
      <c r="F432" s="6"/>
      <c r="G432" s="5"/>
      <c r="H432" s="5"/>
      <c r="I432" s="5"/>
      <c r="J432" s="5"/>
      <c r="K432" s="5"/>
      <c r="L432" s="5" t="s">
        <v>64</v>
      </c>
      <c r="M432" s="5"/>
      <c r="N432" s="7">
        <v>-19.12</v>
      </c>
      <c r="O432" s="5"/>
      <c r="P432" s="7">
        <v>19.12</v>
      </c>
    </row>
    <row r="433" spans="1:16" x14ac:dyDescent="0.25">
      <c r="A433" s="5"/>
      <c r="B433" s="5"/>
      <c r="C433" s="5"/>
      <c r="D433" s="5"/>
      <c r="E433" s="5"/>
      <c r="F433" s="6"/>
      <c r="G433" s="5"/>
      <c r="H433" s="5"/>
      <c r="I433" s="5"/>
      <c r="J433" s="5"/>
      <c r="K433" s="5"/>
      <c r="L433" s="5" t="s">
        <v>215</v>
      </c>
      <c r="M433" s="5"/>
      <c r="N433" s="7">
        <v>19.12</v>
      </c>
      <c r="O433" s="5"/>
      <c r="P433" s="7">
        <v>-19.12</v>
      </c>
    </row>
    <row r="434" spans="1:16" ht="15.75" thickBot="1" x14ac:dyDescent="0.3">
      <c r="A434" s="5"/>
      <c r="B434" s="5"/>
      <c r="C434" s="5"/>
      <c r="D434" s="5"/>
      <c r="E434" s="5"/>
      <c r="F434" s="6"/>
      <c r="G434" s="5"/>
      <c r="H434" s="5"/>
      <c r="I434" s="5"/>
      <c r="J434" s="5"/>
      <c r="K434" s="5"/>
      <c r="L434" s="5" t="s">
        <v>215</v>
      </c>
      <c r="M434" s="5"/>
      <c r="N434" s="8">
        <v>19.12</v>
      </c>
      <c r="O434" s="5"/>
      <c r="P434" s="8">
        <v>-19.12</v>
      </c>
    </row>
    <row r="435" spans="1:16" x14ac:dyDescent="0.25">
      <c r="A435" s="5" t="s">
        <v>81</v>
      </c>
      <c r="B435" s="5"/>
      <c r="C435" s="5"/>
      <c r="D435" s="5"/>
      <c r="E435" s="5"/>
      <c r="F435" s="6"/>
      <c r="G435" s="5"/>
      <c r="H435" s="5"/>
      <c r="I435" s="5"/>
      <c r="J435" s="5"/>
      <c r="K435" s="5"/>
      <c r="L435" s="5"/>
      <c r="M435" s="5"/>
      <c r="N435" s="7">
        <f>ROUND(SUM(N420:N434),5)</f>
        <v>-1015.14</v>
      </c>
      <c r="O435" s="5"/>
      <c r="P435" s="7">
        <f>ROUND(SUM(P420:P434),5)</f>
        <v>1015.14</v>
      </c>
    </row>
    <row r="436" spans="1:16" x14ac:dyDescent="0.25">
      <c r="A436" s="2" t="s">
        <v>152</v>
      </c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4"/>
      <c r="O436" s="2"/>
      <c r="P436" s="4"/>
    </row>
    <row r="437" spans="1:16" x14ac:dyDescent="0.25">
      <c r="A437" s="1"/>
      <c r="B437" s="2" t="s">
        <v>39</v>
      </c>
      <c r="C437" s="2"/>
      <c r="D437" s="2" t="s">
        <v>197</v>
      </c>
      <c r="E437" s="2"/>
      <c r="F437" s="3">
        <v>46105</v>
      </c>
      <c r="G437" s="2"/>
      <c r="H437" s="2" t="s">
        <v>30</v>
      </c>
      <c r="I437" s="2"/>
      <c r="J437" s="2"/>
      <c r="K437" s="2"/>
      <c r="L437" s="2" t="s">
        <v>41</v>
      </c>
      <c r="M437" s="2"/>
      <c r="N437" s="4"/>
      <c r="O437" s="2"/>
      <c r="P437" s="4">
        <v>-190</v>
      </c>
    </row>
    <row r="438" spans="1:16" x14ac:dyDescent="0.25">
      <c r="A438" s="2" t="s">
        <v>152</v>
      </c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4"/>
      <c r="O438" s="2"/>
      <c r="P438" s="4"/>
    </row>
    <row r="439" spans="1:16" ht="15.75" thickBot="1" x14ac:dyDescent="0.3">
      <c r="A439" s="1"/>
      <c r="B439" s="5"/>
      <c r="C439" s="5"/>
      <c r="D439" s="5"/>
      <c r="E439" s="5"/>
      <c r="F439" s="6"/>
      <c r="G439" s="5"/>
      <c r="H439" s="5"/>
      <c r="I439" s="5"/>
      <c r="J439" s="5"/>
      <c r="K439" s="5"/>
      <c r="L439" s="5" t="s">
        <v>215</v>
      </c>
      <c r="M439" s="5"/>
      <c r="N439" s="8">
        <v>-190</v>
      </c>
      <c r="O439" s="5"/>
      <c r="P439" s="8">
        <v>190</v>
      </c>
    </row>
    <row r="440" spans="1:16" x14ac:dyDescent="0.25">
      <c r="A440" s="5" t="s">
        <v>81</v>
      </c>
      <c r="B440" s="5"/>
      <c r="C440" s="5"/>
      <c r="D440" s="5"/>
      <c r="E440" s="5"/>
      <c r="F440" s="6"/>
      <c r="G440" s="5"/>
      <c r="H440" s="5"/>
      <c r="I440" s="5"/>
      <c r="J440" s="5"/>
      <c r="K440" s="5"/>
      <c r="L440" s="5"/>
      <c r="M440" s="5"/>
      <c r="N440" s="7">
        <f>ROUND(SUM(N438:N439),5)</f>
        <v>-190</v>
      </c>
      <c r="O440" s="5"/>
      <c r="P440" s="7">
        <f>ROUND(SUM(P438:P439),5)</f>
        <v>190</v>
      </c>
    </row>
    <row r="441" spans="1:16" x14ac:dyDescent="0.25">
      <c r="A441" s="2" t="s">
        <v>152</v>
      </c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4"/>
      <c r="O441" s="2"/>
      <c r="P441" s="4"/>
    </row>
    <row r="442" spans="1:16" x14ac:dyDescent="0.25">
      <c r="A442" s="1"/>
      <c r="B442" s="2" t="s">
        <v>39</v>
      </c>
      <c r="C442" s="2"/>
      <c r="D442" s="2" t="s">
        <v>198</v>
      </c>
      <c r="E442" s="2"/>
      <c r="F442" s="3">
        <v>46105</v>
      </c>
      <c r="G442" s="2"/>
      <c r="H442" s="2" t="s">
        <v>25</v>
      </c>
      <c r="I442" s="2"/>
      <c r="J442" s="2"/>
      <c r="K442" s="2"/>
      <c r="L442" s="2" t="s">
        <v>41</v>
      </c>
      <c r="M442" s="2"/>
      <c r="N442" s="4"/>
      <c r="O442" s="2"/>
      <c r="P442" s="4">
        <v>-2542.5</v>
      </c>
    </row>
    <row r="443" spans="1:16" x14ac:dyDescent="0.25">
      <c r="A443" s="2" t="s">
        <v>152</v>
      </c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4"/>
      <c r="O443" s="2"/>
      <c r="P443" s="4"/>
    </row>
    <row r="444" spans="1:16" x14ac:dyDescent="0.25">
      <c r="A444" s="5"/>
      <c r="B444" s="5"/>
      <c r="C444" s="5"/>
      <c r="D444" s="5"/>
      <c r="E444" s="5"/>
      <c r="F444" s="6"/>
      <c r="G444" s="5"/>
      <c r="H444" s="5"/>
      <c r="I444" s="5"/>
      <c r="J444" s="5"/>
      <c r="K444" s="5"/>
      <c r="L444" s="5" t="s">
        <v>215</v>
      </c>
      <c r="M444" s="5"/>
      <c r="N444" s="7">
        <v>-682</v>
      </c>
      <c r="O444" s="5"/>
      <c r="P444" s="7">
        <v>682</v>
      </c>
    </row>
    <row r="445" spans="1:16" x14ac:dyDescent="0.25">
      <c r="A445" s="5"/>
      <c r="B445" s="5"/>
      <c r="C445" s="5"/>
      <c r="D445" s="5"/>
      <c r="E445" s="5"/>
      <c r="F445" s="6"/>
      <c r="G445" s="5"/>
      <c r="H445" s="5"/>
      <c r="I445" s="5"/>
      <c r="J445" s="5"/>
      <c r="K445" s="5"/>
      <c r="L445" s="5" t="s">
        <v>215</v>
      </c>
      <c r="M445" s="5"/>
      <c r="N445" s="7">
        <v>-190.42</v>
      </c>
      <c r="O445" s="5"/>
      <c r="P445" s="7">
        <v>190.42</v>
      </c>
    </row>
    <row r="446" spans="1:16" x14ac:dyDescent="0.25">
      <c r="A446" s="5"/>
      <c r="B446" s="5"/>
      <c r="C446" s="5"/>
      <c r="D446" s="5"/>
      <c r="E446" s="5"/>
      <c r="F446" s="6"/>
      <c r="G446" s="5"/>
      <c r="H446" s="5"/>
      <c r="I446" s="5"/>
      <c r="J446" s="5"/>
      <c r="K446" s="5"/>
      <c r="L446" s="5" t="s">
        <v>215</v>
      </c>
      <c r="M446" s="5"/>
      <c r="N446" s="7">
        <v>-190.42</v>
      </c>
      <c r="O446" s="5"/>
      <c r="P446" s="7">
        <v>190.42</v>
      </c>
    </row>
    <row r="447" spans="1:16" x14ac:dyDescent="0.25">
      <c r="A447" s="5"/>
      <c r="B447" s="5"/>
      <c r="C447" s="5"/>
      <c r="D447" s="5"/>
      <c r="E447" s="5"/>
      <c r="F447" s="6"/>
      <c r="G447" s="5"/>
      <c r="H447" s="5"/>
      <c r="I447" s="5"/>
      <c r="J447" s="5"/>
      <c r="K447" s="5"/>
      <c r="L447" s="5" t="s">
        <v>215</v>
      </c>
      <c r="M447" s="5"/>
      <c r="N447" s="7">
        <v>-739.83</v>
      </c>
      <c r="O447" s="5"/>
      <c r="P447" s="7">
        <v>739.83</v>
      </c>
    </row>
    <row r="448" spans="1:16" ht="15.75" thickBot="1" x14ac:dyDescent="0.3">
      <c r="A448" s="5"/>
      <c r="B448" s="5"/>
      <c r="C448" s="5"/>
      <c r="D448" s="5"/>
      <c r="E448" s="5"/>
      <c r="F448" s="6"/>
      <c r="G448" s="5"/>
      <c r="H448" s="5"/>
      <c r="I448" s="5"/>
      <c r="J448" s="5"/>
      <c r="K448" s="5"/>
      <c r="L448" s="5" t="s">
        <v>215</v>
      </c>
      <c r="M448" s="5"/>
      <c r="N448" s="8">
        <v>-739.83</v>
      </c>
      <c r="O448" s="5"/>
      <c r="P448" s="8">
        <v>739.83</v>
      </c>
    </row>
    <row r="449" spans="1:16" x14ac:dyDescent="0.25">
      <c r="A449" s="5" t="s">
        <v>81</v>
      </c>
      <c r="B449" s="5"/>
      <c r="C449" s="5"/>
      <c r="D449" s="5"/>
      <c r="E449" s="5"/>
      <c r="F449" s="6"/>
      <c r="G449" s="5"/>
      <c r="H449" s="5"/>
      <c r="I449" s="5"/>
      <c r="J449" s="5"/>
      <c r="K449" s="5"/>
      <c r="L449" s="5"/>
      <c r="M449" s="5"/>
      <c r="N449" s="7">
        <f>ROUND(SUM(N443:N448),5)</f>
        <v>-2542.5</v>
      </c>
      <c r="O449" s="5"/>
      <c r="P449" s="7">
        <f>ROUND(SUM(P443:P448),5)</f>
        <v>2542.5</v>
      </c>
    </row>
  </sheetData>
  <pageMargins left="0.7" right="0.7" top="0.75" bottom="0.75" header="0.1" footer="0.3"/>
  <pageSetup orientation="portrait" r:id="rId1"/>
  <headerFooter>
    <oddHeader>&amp;L&amp;"Arial,Bold"&amp;8 10:16 AM
&amp;"Arial,Bold"&amp;8 04/09/26
&amp;"Arial,Bold"&amp;8 &amp;C&amp;"Arial,Bold"&amp;12 VILLAGE OF SURFSIDE BEACH SF
&amp;"Arial,Bold"&amp;14 Check Detail
&amp;"Arial,Bold"&amp;10 March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QuickBooks Desktop Export Tips</vt:lpstr>
      <vt:lpstr>P &amp; L</vt:lpstr>
      <vt:lpstr>Budget vs. Actual</vt:lpstr>
      <vt:lpstr>Expenses</vt:lpstr>
      <vt:lpstr>Transaction List</vt:lpstr>
      <vt:lpstr>Unpaid Bills</vt:lpstr>
      <vt:lpstr>Check Register</vt:lpstr>
      <vt:lpstr>'Budget vs. Actual'!Print_Titles</vt:lpstr>
      <vt:lpstr>'Check Register'!Print_Titles</vt:lpstr>
      <vt:lpstr>Expenses!Print_Titles</vt:lpstr>
      <vt:lpstr>'P &amp; L'!Print_Titles</vt:lpstr>
      <vt:lpstr>'Transaction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Briones</dc:creator>
  <cp:lastModifiedBy>Christie Briones</cp:lastModifiedBy>
  <cp:lastPrinted>2026-04-09T15:13:29Z</cp:lastPrinted>
  <dcterms:created xsi:type="dcterms:W3CDTF">2026-04-09T15:02:27Z</dcterms:created>
  <dcterms:modified xsi:type="dcterms:W3CDTF">2026-04-09T15:17:10Z</dcterms:modified>
</cp:coreProperties>
</file>